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showInkAnnotation="0" autoCompressPictures="0"/>
  <mc:AlternateContent xmlns:mc="http://schemas.openxmlformats.org/markup-compatibility/2006">
    <mc:Choice Requires="x15">
      <x15ac:absPath xmlns:x15ac="http://schemas.microsoft.com/office/spreadsheetml/2010/11/ac" url="C:\Users\Biuro\Desktop\Aneta\BILANSE\BILANSE 2024\IDEA ROZWOJU\"/>
    </mc:Choice>
  </mc:AlternateContent>
  <xr:revisionPtr revIDLastSave="1" documentId="11_AAFD26929BE97D3916D440345B1D437489C558FF" xr6:coauthVersionLast="47" xr6:coauthVersionMax="47" xr10:uidLastSave="{187622A0-6B75-4E3F-A177-BB4806330919}"/>
  <bookViews>
    <workbookView xWindow="0" yWindow="0" windowWidth="0" windowHeight="0" activeTab="4" xr2:uid="{00000000-000D-0000-FFFF-FFFF00000000}"/>
  </bookViews>
  <sheets>
    <sheet name="Nagłówek" sheetId="2" r:id="rId1"/>
    <sheet name="Wprowadzenie zg. z Zał. nr 6" sheetId="3" r:id="rId2"/>
    <sheet name="Bilans zg. z Zał. nr 6" sheetId="4" r:id="rId3"/>
    <sheet name="RZiS zg. z Zał. nr 6" sheetId="5" r:id="rId4"/>
    <sheet name="Informacje zg. z Zał. nr 6" sheetId="6" r:id="rId5"/>
  </sheets>
  <definedNames>
    <definedName name="_xlnm.Print_Area" localSheetId="0">Nagłówek!$B$2:$C$9</definedName>
    <definedName name="_xlnm.Print_Area" localSheetId="1">'Wprowadzenie zg. z Zał. nr 6'!$B$2:$C$37</definedName>
    <definedName name="_xlnm.Print_Area" localSheetId="2">'Bilans zg. z Zał. nr 6'!$B$2:$E$26</definedName>
    <definedName name="_xlnm.Print_Area" localSheetId="3">'RZiS zg. z Zał. nr 6'!$B$2:$E$23</definedName>
    <definedName name="_xlnm.Print_Area" localSheetId="4">'Informacje zg. z Zał. nr 6'!$B$2:$H$28,'Informacje zg. z Zał. nr 6'!$B$30:$H$30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6" l="1"/>
  <c r="C20" i="6"/>
  <c r="F11" i="6"/>
  <c r="C11" i="6"/>
  <c r="E11" i="6" s="1"/>
  <c r="D21" i="5"/>
  <c r="D23" i="5" s="1"/>
  <c r="D14" i="5"/>
  <c r="C14" i="5"/>
  <c r="D11" i="5"/>
  <c r="C7" i="5"/>
  <c r="C3" i="5"/>
  <c r="C11" i="5" s="1"/>
  <c r="C16" i="5" s="1"/>
  <c r="C21" i="5" s="1"/>
  <c r="C23" i="5" s="1"/>
  <c r="C22" i="4"/>
  <c r="C17" i="4"/>
</calcChain>
</file>

<file path=xl/sharedStrings.xml><?xml version="1.0" encoding="utf-8"?>
<sst xmlns="http://schemas.openxmlformats.org/spreadsheetml/2006/main" count="169" uniqueCount="147">
  <si>
    <t>Sprawozdanie finansowe</t>
  </si>
  <si>
    <t>2025_01_24_09_42_33_jednostkaopwzlotych_1__v1_2.xml</t>
  </si>
  <si>
    <t>wersja 1-2</t>
  </si>
  <si>
    <t>Data początkowa okresu, za który sporządzono sprawozdanie</t>
  </si>
  <si>
    <t>2024-01-01</t>
  </si>
  <si>
    <t>Data końcowa okresu, za który sporządzono sprawozdanie</t>
  </si>
  <si>
    <t>2024-12-31</t>
  </si>
  <si>
    <t>Data sporządzenia sprawozdania finansowego</t>
  </si>
  <si>
    <t>2025-01-27</t>
  </si>
  <si>
    <t>KodSprawozdania</t>
  </si>
  <si>
    <t>SprFinOpWZlotych</t>
  </si>
  <si>
    <t>WariantSprawozdania</t>
  </si>
  <si>
    <t>1</t>
  </si>
  <si>
    <t>Dane jednostki:</t>
  </si>
  <si>
    <t>1. Dane identyfikujące jednostkę</t>
  </si>
  <si>
    <t>1A. Nazwa i siedziba</t>
  </si>
  <si>
    <t>NazwaFirmy</t>
  </si>
  <si>
    <t>Fundacja Idea Rozwoju</t>
  </si>
  <si>
    <t>Siedziba</t>
  </si>
  <si>
    <t>Województwo</t>
  </si>
  <si>
    <t>mazowieckie</t>
  </si>
  <si>
    <t>Powiat</t>
  </si>
  <si>
    <t>legionowski</t>
  </si>
  <si>
    <t>Gmina</t>
  </si>
  <si>
    <t>Serock</t>
  </si>
  <si>
    <t>Miejscowość</t>
  </si>
  <si>
    <t>1B. Adres</t>
  </si>
  <si>
    <t>Adres</t>
  </si>
  <si>
    <t>Kraj</t>
  </si>
  <si>
    <t>PL</t>
  </si>
  <si>
    <t>Nazwa ulicy</t>
  </si>
  <si>
    <t>Wierzbica</t>
  </si>
  <si>
    <t>Numer budynku</t>
  </si>
  <si>
    <t>57B</t>
  </si>
  <si>
    <t>Nazwa miejscowości</t>
  </si>
  <si>
    <t>Kod pocztowy</t>
  </si>
  <si>
    <t>05-140</t>
  </si>
  <si>
    <t>Nazwa urzędu pocztowego</t>
  </si>
  <si>
    <t>1C. Identyfikator podatkowy NIP</t>
  </si>
  <si>
    <t>5361912328</t>
  </si>
  <si>
    <t>1D. Numer KRS. Pole obowiązkowe dla jednostek wpisanych do Krajowego Rejestru Sądowego.</t>
  </si>
  <si>
    <t>0000440110</t>
  </si>
  <si>
    <t>3. Wskazanie okresu objętego sprawozdaniem finansowym</t>
  </si>
  <si>
    <t>DataOd</t>
  </si>
  <si>
    <t>DataDo</t>
  </si>
  <si>
    <t>4. Założenie kontynuacji działalnności</t>
  </si>
  <si>
    <t>4A. Wskazanie, czy sprawozdanie finansowe zostało sporządzone przy założeniu kontynuowania działalności gospodarczej przez jednostkę w dającej się przewidzieć przyszłości: true - sprawozdanie sporządzone przy założeniu kontynuowania działalności, false - sprawozdanie zostało sporzadzone przy zalożeniu, że działalność nie będzie kontynuowana</t>
  </si>
  <si>
    <t>true</t>
  </si>
  <si>
    <t>4B. Wskazanie, czy nie istnieją okoliczności wskazujące na zagrożenie kontynuowania przez nią działalności: true - Brak okoliczności wskazujących na zagrożenie kontynuowania działalności; false - Wystąpiły okoliczności wskazujące na zagrożenie kontynuowania działalności</t>
  </si>
  <si>
    <t>5. Zasady (polityka) rachunkowości. Omówienie przyjętych zasad (polityki) rachunkowości, w zakresie w jakim ustawa pozostawia jednostce prawo wyboru, w tym:</t>
  </si>
  <si>
    <t>5A. metod wyceny aktywów i pasywów (także amortyzacji),</t>
  </si>
  <si>
    <t>Aktywa i pasywa wycenia się na dzień bilansowy w
następujący sposób:
1) środki trwałe w budowie – w wysokości ogółu
kosztów pozostających w bezpośrednim związku z
nabyciem lub wytworzeniem, pomniejszone o odpisy z
tytułu trwałej utraty wartości;
2) udziały w innych jednostkach, oraz inne inwestycje
zaliczane do aktywów trwałych – wycenia się według
cen nabycia;
3) inwestycje krótkoterminowe – w okresie
sprawozdawczym wystąpiły środki pieniężne w kasie i
na rachunkach bankowych, które wyceniane są
według wartości nominalnej;
4) środki trwałe oraz wartości niematerialne i prawne
– według cen nabycia, pomniejszonych o odpisy
umorzeniowe,
Dla potrzeb ujmowania w księgach środków trwałych
oraz wartości niematerialnych i prawnych jednostka
przyjęła następujące progi:
- cena nabycia poniżej 2500,00zł
- cena nabycia od 2500,00zł do 3500,00zł
- cena nabycia powyżej 3.500,00 zł
• środki trwałe oraz wartości niematerialne i prawne o
wartości początkowej poniżej 2500,00 zł Fundacja
zalicza bezpośrednio w koszty zużycia materiałów ,
wprowadzając jednocześnie do ewidencji
pozabilansowej o ile cena nabycia przekracza 1500,00
zł.
• środki trwałe oraz wartości niematerialne i prawne o
wartości początkowej pomiędzy 2.500,00 zł a 3.500,00</t>
  </si>
  <si>
    <t>• środki trwałe oraz wartości niematerialne i prawne o
wartości początkowej powyżej 3.500,00 zł Fundacja
zalicza do aktywów, wprowadzając je jednocześnie do
ewidencji bilansowej. W momencie oddania do użytku
ustalany jest okres ekonomicznej użyteczności dla
nabytego składnika, który to okres decyduje o okresie
dokonywania odpisów amortyzacyjnych.
Dokonywanie odpisów amortyzacyjnych rozpoczyna
się począwszy od miesiąca następującego po miesiącu
oddania środków trwałych do użytku. Fundacja
dokonuje umorzenia środków trwałych, stosując
metodę liniową dla wszystkich tytułów, począwszy od
miesiąca następnego po miesiącu przyjęcia do
eksploatacji w okresie odpowiadającym szacowanemu
okresowi ich ekonomicznej użyteczności
Fundacja przyjęła, iż wszystkie nakłady na ulepszenie
środków trwałych oraz wartości niematerialnych i
prawnych przekraczające 3.500,00 zł podwyższają
wartość początkową tych aktywów, a
nieprzekraczające 3.500,00 zł uznawane są za koszty
bieżącego okresu.
Środki trwałe oraz wartości niematerialne i prawne
prezentowane w bilansie, wyceniane są wg wartości
ne&gt;o tzn. w wartości początkowej powiększonej o
ulepszenia i pomniejszonej o dokonywane odpisy
umorzeniowe i aktualizacyjne.</t>
  </si>
  <si>
    <t>5) materiały i towary - według cen nabycia lub
kosztów wytworzenia nie wyższych od cen ich
sprzedaży ne2o na dzień bilansowy;
6) należności i udzielone pożyczki – w kwocie
wymagającej zapłaty tj. łącznie z naliczonymi
odsetkami za nieterminową zapłatę
7) zobowiązania – w kwocie wymagającej zapłaty tj.
łącznie z naliczonymi odsetkami za nieterminową
zapłatę.
8) rezerwy – według uzasadnionej oszacowanej
wiarygodnie wartości
9) kapitały własne oraz pozostałe aktywa i pasywa -
według wartości nominalnej</t>
  </si>
  <si>
    <t xml:space="preserve">10) Fundacja odstępuje od ustalania aktywów i
pasywów z tytułu odroczonego podatku
dochodowego;
11) Ewentualny leasing operacyjny podatkowy,
Fundacja kwalifikuje jako leasing operacyjny
12) Fundacja nie stosuje rozwiązań o których mowa w
Rozporządzeniu Ministra Finansów z dnia 12 grudnia
2001 r. w sprawie szczegółowych zasad uznawania,
metod wyceny, zakresu ujawniania i sposobu
prezentacji instrumentów finansowych (Dz. U. 2001 nr
149 poz.1674)
13) Do rozchodu składników aktywów stosuje się metodę FIFO (pierwsze weszło, pierwsze wyszło)
14)  Jednostka nie stosuje rozliczania kontraktów długoterminowych zgodnie z KSR 
</t>
  </si>
  <si>
    <t>5B. ustalenia wyniku finansowego</t>
  </si>
  <si>
    <t>Wynik finansowy jednostki za w/w okres obejmuje
wszystkie osiągnięte i przypadające na jej rzecz
przychody oraz związane z tymi przychodami koszty
zgodnie z zasadami memoriału, współmierności
przychodów i kosztów oraz ostrożnej wyceny.</t>
  </si>
  <si>
    <t>5C. ustalenia sposobu sporządzenia sprawozdania finansowego</t>
  </si>
  <si>
    <t>Sprawozdanie finansowe zostało sporządzone zgodnie
z wymogami Ustawy o Rachunkowości z dnia 29
września 1994r. (Dz. U. z 2024 r. poz. 123)
obowiązującymi jednostki mające siedzibę na
terytorium Rzeczypospolitej Polskiej.
Jednostka sporządza rachunek zysków i strat w
układzie kalkulacyjnym.
W sprawozdaniu finansowym Fundacja wykazuje
zdarzenia gospodarcze zgodnie z ich treścią
ekonomiczną.
Druk:</t>
  </si>
  <si>
    <t>5D. pozostałe</t>
  </si>
  <si>
    <t xml:space="preserve">• Działania naukowe, badawcze, analityczne oraz doradztwo w zakresie rozwoju społeczno-gospodarczego, dobrego rządzenia (good governance), działalności gospodarczej, innowacyjności oraz zrównoważonego rozwoju;
• Programy informacyjne, promocyjne i wydawnicze służące upowszechnianiu wiedzy na temat rozwoju społeczno-gospodarczego, dobrego rządzenia (good governance), działalności gospodarczej, innowacyjności oraz zrównoważonego rozwoju;
• Działania służące pobudzaniu i wspieraniu zmian strukturalnych w gospodarce;
• Działania w zakresie współpracy międzynarodowej, wymiany doświadczeń, tworzenia i upowszechniania dobrych praktyk;
• Działania wspomagające rozwój kapitału ludzkiego i społecznego;
• Programy edukacyjne, szkoleniowe i stypendialne dla sektora prywatnego, sektora publicznego oraz studentów;
• Działania na rzecz promocji zatrudniania i aktywizacji zawodowej osób pozostających bez pracy i zagrożonych zwolnieniem z pracy;
• Działania na rzecz osób niepełnosprawnych;
• Wspieranie procesu edukacji społecznej poprzez upowszechnianie i umacnianie samodzielnego i krytycznego myślenia rozumowego i naukowego, poznawania i wyjaśniania otaczającego świata oraz popularyzację metody i wiedzy naukowej;
• Upowszechnianie i ochronę wolności praw człowieka, swobód obywatelskich, w szczególności rozwijanie postaw tolerancyjnych, zwalczanie uprzedzeń i wspieranie idei społeczeństwa otwartego i demokratycznego;
• Działania na rzecz porządku i bezpieczeństwa publicznego oraz przeciwdziałania patologiom społecznym;
• Działania na rzecz upowszechniania i ochrony praw kobiet oraz działalność na rzecz równych praw kobiet i mężczyzn;
• Działania na rzecz rozwoju dzieci i młodzieży;
• Działalność krajoznawczą, turystyczną oraz wypoczynek dzieci i młodzieży;
• Działania z zakresu kultury, sztuki i ochrony dóbr kultury i tradycji;
• Działania z zakresu upowszechniania kultury fizycznej i sportu;
• Działania w zakresie ochrony i promocji zdrowia;
• Działania na rzecz promocji i organizacji wolontariatu.
</t>
  </si>
  <si>
    <t xml:space="preserve"> </t>
  </si>
  <si>
    <t>Kwota na dzień kończący bieżący rok obrachunkowy</t>
  </si>
  <si>
    <t>Kwota na dzień kończący poprzedni rok obrachunkowy</t>
  </si>
  <si>
    <t>Przekształcone dane porównawcze za poprzedni rok obrachunkowy</t>
  </si>
  <si>
    <t>+/-</t>
  </si>
  <si>
    <t>Aktywa razem</t>
  </si>
  <si>
    <t>A. Aktywa trwałe</t>
  </si>
  <si>
    <t>I. Wartości niematerialne i prawne</t>
  </si>
  <si>
    <t>II. Rzeczowe aktywa trwałe</t>
  </si>
  <si>
    <t>III. Należności długoterminowe</t>
  </si>
  <si>
    <t>IV. Inwestycje długoterminowe</t>
  </si>
  <si>
    <t>V. Długoterminowe rozliczenia międzyokresowe</t>
  </si>
  <si>
    <t>B. Aktywa obrotowe</t>
  </si>
  <si>
    <t>I. Zapasy</t>
  </si>
  <si>
    <t>II. Należności krótkoterminowe</t>
  </si>
  <si>
    <t>III. Inwestycje krótkoterminowe</t>
  </si>
  <si>
    <t>IV. Krótkoterminowe rozliczenia międzyokresowe</t>
  </si>
  <si>
    <t>C. Należne wpłaty na fundusz statutowy</t>
  </si>
  <si>
    <t>Pasywa razem</t>
  </si>
  <si>
    <t>A. Fundusz własny</t>
  </si>
  <si>
    <t>I. Fundusz statutowy</t>
  </si>
  <si>
    <t>II. Pozostałe fundusze</t>
  </si>
  <si>
    <t>III. Zysk (strata) z lat ubiegłych</t>
  </si>
  <si>
    <t>IV. Zysk (strata) netto</t>
  </si>
  <si>
    <t>B. Zobowiązania i rezerwy na zobowiązania</t>
  </si>
  <si>
    <t>I. Rezerwy na zobowiązania</t>
  </si>
  <si>
    <t>II. Zobowiązania długoterminowe</t>
  </si>
  <si>
    <t>III. Zobowiązania krótkoterminowe</t>
  </si>
  <si>
    <t>IV. Rozliczenia międzyokresowe</t>
  </si>
  <si>
    <t>A. Przychody z działalności statutowej</t>
  </si>
  <si>
    <t>I. Przychody z nieodpłatnej działalności pożytku publicznego</t>
  </si>
  <si>
    <t>II. Przychody z odpłatnej działalności pożytku publicznego</t>
  </si>
  <si>
    <t>III. Przychody z pozostałej działalności statutowej</t>
  </si>
  <si>
    <t>B. Koszty działalności statutowej</t>
  </si>
  <si>
    <t>I. Koszty nieodpłatnej działalności pożytku publicznego</t>
  </si>
  <si>
    <t>II. Koszty odpłatnej działalności pożytku publicznego</t>
  </si>
  <si>
    <t>III. Koszty pozostałej działalności statutowej</t>
  </si>
  <si>
    <t>C. Zysk (strata) z działalności statutowej (A - B)</t>
  </si>
  <si>
    <t>D. Przychody z działalności gospodarczej</t>
  </si>
  <si>
    <t>E. Koszty działalności gospodarczej</t>
  </si>
  <si>
    <t>F. Zysk (strata) z działalności gospodarczej (D - E)</t>
  </si>
  <si>
    <t>G. Koszty ogólnego zarządu</t>
  </si>
  <si>
    <t>H. Zysk (strata) z działalności operacyjnej (C + F - G)</t>
  </si>
  <si>
    <t>I. Pozostałe przychody operacyjne</t>
  </si>
  <si>
    <t>J. Pozostałe koszty operacyjne</t>
  </si>
  <si>
    <t>K. Przychody finansowe</t>
  </si>
  <si>
    <t>L. Koszty finansowe</t>
  </si>
  <si>
    <t>M. Zysk (strata) brutto (H + I - J + K - L)</t>
  </si>
  <si>
    <t>N. Podatek dochodowy</t>
  </si>
  <si>
    <t>O. Zysk (strata) netto (M - N)</t>
  </si>
  <si>
    <t>Rozliczenie różnicy pomiędzy podstawą opodatkowania podatkiem dochodowym a wynikiem finansowym (zyskiem, stratą) brutto</t>
  </si>
  <si>
    <t>ROK BIEŻĄCY</t>
  </si>
  <si>
    <t>ROK POPRZEDNI</t>
  </si>
  <si>
    <t>Wartość łączna</t>
  </si>
  <si>
    <t>z zysków kapitałowych</t>
  </si>
  <si>
    <t>z innych źródeł przychodów</t>
  </si>
  <si>
    <t xml:space="preserve">Wartość łączna </t>
  </si>
  <si>
    <t xml:space="preserve">z zysków kapitałowych </t>
  </si>
  <si>
    <t xml:space="preserve">z innych źródeł przychodów </t>
  </si>
  <si>
    <t>A. Zysk (strata) brutto za dany rok</t>
  </si>
  <si>
    <t>B. Przychody zwolnione z opodatkowania (trwałe różnice pomiędzy zyskiem/stratą dla celów rachunkowych a dochodem/stratą dla celów podatkowych), w tym:</t>
  </si>
  <si>
    <t xml:space="preserve">Informacja uszczegóławiająca, wynikająca z potrzeb lub specyfiki jednostki: _x000D_
  _x000D_
     otrzymane dotacje_x000D_
     Art. 17	   Ust. 1	   Pkt. 	   Lit. </t>
  </si>
  <si>
    <t xml:space="preserve"> C. Przychody niepodlegające opodatkowaniu w roku bieżącym, w tym:</t>
  </si>
  <si>
    <t xml:space="preserve">Informacja uszczegóławiająca, wynikająca z potrzeb lub specyfiki jednostki: _x000D_
  _x000D_
     dotacja roku 2022 ujeta w roku 2023_x000D_
     Art. 17	   Ust. 1	   Pkt. 23	   Lit. </t>
  </si>
  <si>
    <t>D. Przychody podlegające opodatkowaniu w roku bieżącym, ujęte w księgach rachunkowych lat ubiegłych w tym:</t>
  </si>
  <si>
    <t>E. Koszty niestanowiące kosztów uzyskania przychodów (trwałe różnice pomiędzy zyskiem/stratą dla celów rachunkowych a dochodem/stratą dla celów podatkowych), w tym:</t>
  </si>
  <si>
    <t xml:space="preserve">Informacja uszczegóławiająca, wynikająca z potrzeb lub specyfiki jednostki: _x000D_
  _x000D_
     wycena bilansowa walut_x000D_
     Art. 15A	   Ust. 	   Pkt. 	   Lit. </t>
  </si>
  <si>
    <t xml:space="preserve">Informacja uszczegóławiająca, wynikająca z potrzeb lub specyfiki jednostki: _x000D_
  _x000D_
     wydatki niestatutowe_x000D_
     Art. 25	   Ust. 4	   Pkt. 	   Lit. </t>
  </si>
  <si>
    <t xml:space="preserve">Informacja uszczegóławiająca, wynikająca z potrzeb lub specyfiki jednostki: _x000D_
  _x000D_
     koszty roku biezacego zafakturowane w przyszlym okresie_x000D_
     Art. 16	   Ust. 1	   Pkt. 57	   Lit. </t>
  </si>
  <si>
    <t xml:space="preserve">Informacja uszczegóławiająca, wynikająca z potrzeb lub specyfiki jednostki: _x000D_
  _x000D_
     korekta kosztów administracyjnych_x000D_
     Art. 15	   Ust. 2	   Pkt. 	   Lit. </t>
  </si>
  <si>
    <t xml:space="preserve">Informacja uszczegóławiająca, wynikająca z potrzeb lub specyfiki jednostki: _x000D_
  _x000D_
     pokryte z dotacji_x000D_
     Art. 16	   Ust. 1	   Pkt. 58	   Lit. </t>
  </si>
  <si>
    <t xml:space="preserve">Informacja uszczegóławiająca, wynikająca z potrzeb lub specyfiki jednostki: _x000D_
  _x000D_
     wydatki zwiazane z samochodem_x000D_
     Art. 16	   Ust. 1	   Pkt. 51	   Lit. </t>
  </si>
  <si>
    <t xml:space="preserve">Informacja uszczegóławiająca, wynikająca z potrzeb lub specyfiki jednostki: _x000D_
  _x000D_
     skladki platnika skladek od UCP wyplaconych w roku przyszlym_x000D_
     Art. 16	   Ust. 1	   Pkt. 57	   Lit. </t>
  </si>
  <si>
    <t>F. Koszty nieuznawane za koszty uzyskania przychodów w bieżącym roku, w tym:</t>
  </si>
  <si>
    <t>G. Koszty uznawane za koszty uzyskania przychodów w roku bieżącym ujęte w księgach lat ubiegłych, w tym:</t>
  </si>
  <si>
    <t xml:space="preserve">Informacja uszczegóławiająca, wynikająca z potrzeb lub specyfiki jednostki: _x000D_
  _x000D_
     skladki platnika skladek zaplacone_x000D_
     Art. 15	   Ust. 4h	   Pkt. 	   Lit. </t>
  </si>
  <si>
    <t xml:space="preserve">Informacja uszczegóławiająca, wynikająca z potrzeb lub specyfiki jednostki: _x000D_
  _x000D_
     koszty roku poprzedniego zafakturowane w roku biezacym_x000D_
     Art. 15	   Ust. 4e	   Pkt. 	   Lit. </t>
  </si>
  <si>
    <t>H. Strata z lat ubiegłych, w tym:</t>
  </si>
  <si>
    <t>I. Inne zmiany podstawy opodatkowania, w tym:</t>
  </si>
  <si>
    <t xml:space="preserve">Informacja uszczegóławiająca, wynikająca z potrzeb lub specyfiki jednostki: _x000D_
  _x000D_
     dochody zwolnione dotacja_x000D_
     Art. 17	   Ust. 1	   Pkt. 23	   Lit. </t>
  </si>
  <si>
    <t xml:space="preserve">Informacja uszczegóławiająca, wynikająca z potrzeb lub specyfiki jednostki: _x000D_
  _x000D_
     dochody zwolnione na cele statutowe_x000D_
     Art. 17	   Ust. 1	   Pkt. 4	   Lit. </t>
  </si>
  <si>
    <t>J. Podstawa opodatkowania podatkiem dochodowym</t>
  </si>
  <si>
    <t>K. Podatek dochodowy</t>
  </si>
  <si>
    <t>Załączniki</t>
  </si>
  <si>
    <t>dodatkowe informacje i objaśnienia</t>
  </si>
  <si>
    <t>IDEA_ROZWOJU_Dodatkowe_informacje_i_objasnienia.pdf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</si>
</sst>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font>
      <sz val="11"/>
      <name val="Calibri"/>
      <family val="2"/>
      <scheme val="minor"/>
    </font>
    <font>
      <sz val="13.2"/>
      <color rgb="FF000000"/>
      <name val="Calibri"/>
      <scheme val="minor"/>
    </font>
    <font>
      <b/>
      <sz val="11"/>
      <color rgb="FF000000"/>
      <name val="Calibri"/>
      <scheme val="minor"/>
    </font>
    <font>
      <b/>
      <sz val="8.8000000000000007"/>
      <color rgb="FF000000"/>
      <name val="Calibri"/>
      <scheme val="minor"/>
    </font>
    <font>
      <sz val="8.8000000000000007"/>
      <color rgb="FFFFFFFF"/>
      <name val="Calibri"/>
      <scheme val="minor"/>
    </font>
    <font>
      <sz val="11"/>
      <color rgb="FF000000"/>
      <name val="Calibri"/>
      <scheme val="minor"/>
    </font>
  </fonts>
  <fills count="7">
    <fill>
      <patternFill patternType="none"/>
    </fill>
    <fill>
      <patternFill patternType="gray125"/>
    </fill>
    <fill>
      <patternFill patternType="solid">
        <fgColor rgb="FFE9E9E9"/>
      </patternFill>
    </fill>
    <fill>
      <patternFill patternType="solid">
        <fgColor rgb="FFDEEAF6"/>
      </patternFill>
    </fill>
    <fill>
      <patternFill patternType="solid">
        <fgColor rgb="FFEAEAEA"/>
      </patternFill>
    </fill>
    <fill>
      <patternFill patternType="solid">
        <fgColor rgb="FF686C76"/>
      </patternFill>
    </fill>
    <fill>
      <patternFill patternType="solid">
        <fgColor rgb="FFFFFFFF"/>
      </patternFill>
    </fill>
  </fills>
  <borders count="9">
    <border>
      <left/>
      <right/>
      <top/>
      <bottom/>
      <diagonal/>
    </border>
    <border>
      <left/>
      <right/>
      <top/>
      <bottom/>
      <diagonal/>
    </border>
    <border>
      <left/>
      <right/>
      <top/>
      <bottom style="thin">
        <color rgb="FF686C76"/>
      </bottom>
      <diagonal/>
    </border>
    <border>
      <left/>
      <right/>
      <top/>
      <bottom/>
      <diagonal/>
    </border>
    <border>
      <left style="thin">
        <color rgb="FFE9E9E9"/>
      </left>
      <right/>
      <top style="thin">
        <color rgb="FFE9E9E9"/>
      </top>
      <bottom style="thin">
        <color rgb="FFE9E9E9"/>
      </bottom>
      <diagonal/>
    </border>
    <border>
      <left/>
      <right/>
      <top style="thin">
        <color rgb="FFE9E9E9"/>
      </top>
      <bottom style="thin">
        <color rgb="FFE9E9E9"/>
      </bottom>
      <diagonal/>
    </border>
    <border>
      <left/>
      <right style="thin">
        <color rgb="FFE9E9E9"/>
      </right>
      <top style="thin">
        <color rgb="FFE9E9E9"/>
      </top>
      <bottom style="thin">
        <color rgb="FFE9E9E9"/>
      </bottom>
      <diagonal/>
    </border>
    <border>
      <left style="thin">
        <color rgb="FFE9E9E9"/>
      </left>
      <right style="thin">
        <color rgb="FFE9E9E9"/>
      </right>
      <top style="thin">
        <color rgb="FFE9E9E9"/>
      </top>
      <bottom style="thin">
        <color rgb="FFE9E9E9"/>
      </bottom>
      <diagonal/>
    </border>
    <border>
      <left/>
      <right/>
      <top/>
      <bottom style="thin">
        <color rgb="FF686C76"/>
      </bottom>
      <diagonal/>
    </border>
  </borders>
  <cellStyleXfs count="6">
    <xf numFmtId="0" fontId="0" fillId="2" borderId="1"/>
    <xf numFmtId="0" fontId="1" fillId="3" borderId="2">
      <alignment vertical="center"/>
    </xf>
    <xf numFmtId="0" fontId="2" fillId="4" borderId="3">
      <alignment vertical="center"/>
    </xf>
    <xf numFmtId="0" fontId="4" fillId="5" borderId="7">
      <alignment horizontal="center" vertical="center"/>
    </xf>
    <xf numFmtId="0" fontId="5" fillId="4" borderId="3">
      <alignment vertical="center"/>
    </xf>
    <xf numFmtId="0" fontId="5" fillId="6" borderId="8">
      <alignment vertical="center"/>
    </xf>
  </cellStyleXfs>
  <cellXfs count="26">
    <xf numFmtId="0" fontId="0" fillId="2" borderId="1" xfId="0"/>
    <xf numFmtId="0" fontId="0" fillId="2" borderId="1" xfId="0" applyAlignment="1">
      <alignment wrapText="1"/>
    </xf>
    <xf numFmtId="0" fontId="1" fillId="3" borderId="2" xfId="1">
      <alignment vertical="center"/>
    </xf>
    <xf numFmtId="49" fontId="0" fillId="2" borderId="1" xfId="0" applyNumberFormat="1" applyAlignment="1">
      <alignment vertical="center" wrapText="1"/>
    </xf>
    <xf numFmtId="0" fontId="0" fillId="2" borderId="1" xfId="0" applyAlignment="1">
      <alignment vertical="center" wrapText="1"/>
    </xf>
    <xf numFmtId="49" fontId="0" fillId="4" borderId="1" xfId="0" applyNumberFormat="1" applyFill="1" applyAlignment="1">
      <alignment vertical="center" wrapText="1"/>
    </xf>
    <xf numFmtId="0" fontId="2" fillId="4" borderId="3" xfId="2" applyAlignment="1">
      <alignment vertical="center" wrapText="1"/>
    </xf>
    <xf numFmtId="49" fontId="0" fillId="2" borderId="1" xfId="0" applyNumberFormat="1" applyAlignment="1">
      <alignment horizontal="left" vertical="center" wrapText="1" indent="1"/>
    </xf>
    <xf numFmtId="49" fontId="0" fillId="2" borderId="1" xfId="0" applyNumberFormat="1" applyAlignment="1">
      <alignment horizontal="left" vertical="center" wrapText="1" indent="2"/>
    </xf>
    <xf numFmtId="49" fontId="0" fillId="2" borderId="1" xfId="0" applyNumberFormat="1" applyAlignment="1">
      <alignment horizontal="left" vertical="center" wrapText="1" indent="3"/>
    </xf>
    <xf numFmtId="3" fontId="0" fillId="2" borderId="1" xfId="0" applyNumberFormat="1" applyAlignment="1">
      <alignment vertical="center" wrapText="1"/>
    </xf>
    <xf numFmtId="0" fontId="0" fillId="2" borderId="1" xfId="0" applyAlignment="1">
      <alignment horizontal="center" vertical="center" wrapText="1"/>
    </xf>
    <xf numFmtId="49" fontId="3" fillId="2" borderId="1" xfId="0" applyNumberFormat="1" applyFont="1" applyAlignment="1">
      <alignment vertical="center" wrapText="1"/>
    </xf>
    <xf numFmtId="4" fontId="0" fillId="2" borderId="1" xfId="0" applyNumberFormat="1" applyAlignment="1">
      <alignment vertical="center" wrapText="1"/>
    </xf>
    <xf numFmtId="49" fontId="3" fillId="2" borderId="1" xfId="0" applyNumberFormat="1" applyFont="1" applyAlignment="1">
      <alignment horizontal="left" vertical="center" wrapText="1" indent="1"/>
    </xf>
    <xf numFmtId="0" fontId="4" fillId="5" borderId="7" xfId="3">
      <alignment horizontal="center" vertical="center"/>
    </xf>
    <xf numFmtId="3" fontId="0" fillId="2" borderId="1" xfId="0" applyNumberFormat="1" applyAlignment="1">
      <alignment horizontal="left" vertical="center" wrapText="1" indent="2"/>
    </xf>
    <xf numFmtId="49" fontId="0" fillId="4" borderId="1" xfId="0" applyNumberFormat="1" applyFill="1" applyAlignment="1">
      <alignment vertical="center"/>
    </xf>
    <xf numFmtId="3" fontId="0" fillId="4" borderId="1" xfId="0" applyNumberFormat="1" applyFill="1" applyAlignment="1">
      <alignment vertical="center"/>
    </xf>
    <xf numFmtId="0" fontId="1" fillId="3" borderId="8" xfId="1" applyBorder="1" applyAlignment="1">
      <alignment vertical="center"/>
    </xf>
    <xf numFmtId="0" fontId="0" fillId="2" borderId="3" xfId="0" applyBorder="1" applyAlignment="1">
      <alignment vertical="center" wrapText="1"/>
    </xf>
    <xf numFmtId="4" fontId="0" fillId="2" borderId="3" xfId="0" applyNumberFormat="1" applyBorder="1" applyAlignment="1">
      <alignment vertical="center" wrapText="1"/>
    </xf>
    <xf numFmtId="0" fontId="4" fillId="5" borderId="4" xfId="3" applyBorder="1" applyAlignment="1">
      <alignment horizontal="center" vertical="center"/>
    </xf>
    <xf numFmtId="0" fontId="4" fillId="5" borderId="5" xfId="3" applyBorder="1" applyAlignment="1">
      <alignment horizontal="center" vertical="center"/>
    </xf>
    <xf numFmtId="0" fontId="4" fillId="5" borderId="6" xfId="3" applyBorder="1" applyAlignment="1">
      <alignment horizontal="center" vertical="center"/>
    </xf>
    <xf numFmtId="49" fontId="0" fillId="2" borderId="3" xfId="0" applyNumberFormat="1" applyBorder="1" applyAlignment="1">
      <alignment horizontal="left" vertical="center" wrapText="1" indent="2"/>
    </xf>
  </cellXfs>
  <cellStyles count="6">
    <cellStyle name="Normalny" xfId="0" builtinId="0" customBuiltin="1"/>
    <cellStyle name="Sage Field Style" xfId="5" xr:uid="{00000000-0005-0000-0000-000005000000}"/>
    <cellStyle name="Sage Header Field Style" xfId="4" xr:uid="{00000000-0005-0000-0000-000004000000}"/>
    <cellStyle name="Sage Header Style" xfId="3" xr:uid="{00000000-0005-0000-0000-000003000000}"/>
    <cellStyle name="Sage Section Style" xfId="2" xr:uid="{00000000-0005-0000-0000-000002000000}"/>
    <cellStyle name="Sage Title Style" xfId="1" xr:uid="{00000000-0005-0000-0000-000001000000}"/>
  </cellStyles>
  <dxfs count="19">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z val="8.8000000000000007"/>
      </font>
    </dxf>
    <dxf>
      <font>
        <color rgb="FF000000"/>
      </font>
      <fill>
        <patternFill>
          <bgColor rgb="FFFFFFFF"/>
        </patternFill>
      </fill>
      <border>
        <left style="thin">
          <color rgb="FFE9E9E9"/>
        </left>
        <right style="thin">
          <color rgb="FFE9E9E9"/>
        </right>
        <top style="thin">
          <color rgb="FFE9E9E9"/>
        </top>
        <bottom style="thin">
          <color rgb="FFE9E9E9"/>
        </bottom>
        <vertical style="thin">
          <color rgb="FFE9E9E9"/>
        </vertical>
        <horizontal style="thin">
          <color rgb="FFE9E9E9"/>
        </horizontal>
      </border>
    </dxf>
    <dxf>
      <fill>
        <patternFill>
          <bgColor rgb="FFE9E9E9"/>
        </patternFill>
      </fill>
    </dxf>
    <dxf>
      <font>
        <b/>
      </font>
      <fill>
        <patternFill>
          <bgColor rgb="FFE9E9E9"/>
        </patternFill>
      </fill>
    </dxf>
    <dxf>
      <font>
        <color rgb="FF000000"/>
      </font>
      <fill>
        <patternFill>
          <bgColor rgb="FFFFFFFF"/>
        </patternFill>
      </fill>
      <border>
        <left style="thin">
          <color rgb="FFE9E9E9"/>
        </left>
        <right style="thin">
          <color rgb="FFE9E9E9"/>
        </right>
        <top style="thin">
          <color rgb="FFE9E9E9"/>
        </top>
        <bottom style="thin">
          <color rgb="FFE9E9E9"/>
        </bottom>
        <vertical style="thin">
          <color rgb="FFE9E9E9"/>
        </vertical>
        <horizontal style="thin">
          <color rgb="FFE9E9E9"/>
        </horizontal>
      </border>
    </dxf>
    <dxf>
      <fill>
        <patternFill>
          <bgColor rgb="FFF5F6F7"/>
        </patternFill>
      </fill>
    </dxf>
    <dxf>
      <fill>
        <patternFill>
          <bgColor rgb="FFFFFFFF"/>
        </patternFill>
      </fill>
    </dxf>
    <dxf>
      <font>
        <sz val="8.8000000000000007"/>
      </font>
    </dxf>
    <dxf>
      <font>
        <b/>
        <color rgb="FFFFFFFF"/>
      </font>
      <fill>
        <patternFill>
          <bgColor rgb="FF686C76"/>
        </patternFill>
      </fill>
    </dxf>
    <dxf>
      <font>
        <sz val="8.8000000000000007"/>
        <color rgb="FFFFFFFF"/>
      </font>
      <fill>
        <patternFill>
          <bgColor rgb="FF686C76"/>
        </patternFill>
      </fill>
    </dxf>
    <dxf>
      <font>
        <color rgb="FF000000"/>
      </font>
      <fill>
        <patternFill>
          <bgColor rgb="FFFFFFFF"/>
        </patternFill>
      </fill>
      <border>
        <left style="thin">
          <color rgb="FFE9E9E9"/>
        </left>
        <right style="thin">
          <color rgb="FFE9E9E9"/>
        </right>
        <top style="thin">
          <color rgb="FFE9E9E9"/>
        </top>
        <bottom style="thin">
          <color rgb="FFE9E9E9"/>
        </bottom>
        <vertical style="thin">
          <color rgb="FFE9E9E9"/>
        </vertical>
        <horizontal style="thin">
          <color rgb="FFE9E9E9"/>
        </horizontal>
      </border>
    </dxf>
  </dxfs>
  <tableStyles count="3">
    <tableStyle name="Sage Table Data Style" count="6" xr9:uid="{00000000-0011-0000-FFFF-FFFF00000000}">
      <tableStyleElement type="wholeTable" dxfId="18"/>
      <tableStyleElement type="headerRow" dxfId="17"/>
      <tableStyleElement type="totalRow" dxfId="16"/>
      <tableStyleElement type="firstColumn" dxfId="15"/>
      <tableStyleElement type="firstRowStripe" dxfId="14"/>
      <tableStyleElement type="secondRowStripe" dxfId="13"/>
    </tableStyle>
    <tableStyle name="Sage Header Data Style" count="3" xr9:uid="{00000000-0011-0000-FFFF-FFFF01000000}">
      <tableStyleElement type="wholeTable" dxfId="12"/>
      <tableStyleElement type="firstColumn" dxfId="11"/>
      <tableStyleElement type="firstColumnStripe" dxfId="10"/>
    </tableStyle>
    <tableStyle name="Sage Attachments Data Style" count="2" xr9:uid="{00000000-0011-0000-FFFF-FFFF02000000}">
      <tableStyleElement type="wholeTable" dxfId="9"/>
      <tableStyleElement type="firstColumn"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Naglowek_0" displayName="Naglowek_0" ref="B5:C9" headerRowCount="0" totalsRowShown="0">
  <tableColumns count="2">
    <tableColumn id="1" xr3:uid="{00000000-0010-0000-0000-000001000000}" name=" "/>
    <tableColumn id="2" xr3:uid="{00000000-0010-0000-0000-000002000000}" name="Wartość"/>
  </tableColumns>
  <tableStyleInfo name="Sage Header Data Style" showFirstColumn="1" showLastColumn="0" showRowStripes="0"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prowadzenieDoSprawozdaniaFinansowegoJednostkaOp_0" displayName="WprowadzenieDoSprawozdaniaFinansowegoJednostkaOp_0" ref="B3:D37" headerRowCount="0" totalsRowShown="0">
  <tableColumns count="3">
    <tableColumn id="1" xr3:uid="{00000000-0010-0000-0100-000001000000}" name=" "/>
    <tableColumn id="2" xr3:uid="{00000000-0010-0000-0100-000002000000}" name="Wartość"/>
    <tableColumn id="3" xr3:uid="{00000000-0010-0000-0100-000003000000}" name="+/-"/>
  </tableColumns>
  <tableStyleInfo name="Sage Header Data Style" showFirstColumn="1" showLastColumn="0" showRowStripes="0" showColumnStripes="1"/>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BilansJednostkaOp_0" displayName="BilansJednostkaOp_0" ref="B2:F26" totalsRowShown="0">
  <tableColumns count="5">
    <tableColumn id="1" xr3:uid="{00000000-0010-0000-0200-000001000000}" name=" "/>
    <tableColumn id="2" xr3:uid="{00000000-0010-0000-0200-000002000000}" name="Kwota na dzień kończący bieżący rok obrachunkowy"/>
    <tableColumn id="3" xr3:uid="{00000000-0010-0000-0200-000003000000}" name="Kwota na dzień kończący poprzedni rok obrachunkowy"/>
    <tableColumn id="4" xr3:uid="{00000000-0010-0000-0200-000004000000}" name="Przekształcone dane porównawcze za poprzedni rok obrachunkowy"/>
    <tableColumn id="5" xr3:uid="{00000000-0010-0000-0200-000005000000}" name="+/-"/>
  </tableColumns>
  <tableStyleInfo name="Sage Table Data Style"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ZiSJednostkaOp_0" displayName="RZiSJednostkaOp_0" ref="B2:F23" totalsRowShown="0">
  <tableColumns count="5">
    <tableColumn id="1" xr3:uid="{00000000-0010-0000-0300-000001000000}" name=" "/>
    <tableColumn id="2" xr3:uid="{00000000-0010-0000-0300-000002000000}" name="Kwota na dzień kończący bieżący rok obrachunkowy"/>
    <tableColumn id="3" xr3:uid="{00000000-0010-0000-0300-000003000000}" name="Kwota na dzień kończący poprzedni rok obrachunkowy"/>
    <tableColumn id="4" xr3:uid="{00000000-0010-0000-0300-000004000000}" name="Przekształcone dane porównawcze za poprzedni rok obrachunkowy"/>
    <tableColumn id="5" xr3:uid="{00000000-0010-0000-0300-000005000000}" name="+/-"/>
  </tableColumns>
  <tableStyleInfo name="Sage Table Data Style" showFirstColumn="1"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InformacjaDodatkowaJednostkaOp_0" displayName="InformacjaDodatkowaJednostkaOp_0" ref="B4:I28" totalsRowShown="0">
  <tableColumns count="8">
    <tableColumn id="1" xr3:uid="{00000000-0010-0000-0400-000001000000}" name=" "/>
    <tableColumn id="2" xr3:uid="{00000000-0010-0000-0400-000002000000}" name="Wartość łączna"/>
    <tableColumn id="3" xr3:uid="{00000000-0010-0000-0400-000003000000}" name="z zysków kapitałowych"/>
    <tableColumn id="4" xr3:uid="{00000000-0010-0000-0400-000004000000}" name="z innych źródeł przychodów"/>
    <tableColumn id="5" xr3:uid="{00000000-0010-0000-0400-000005000000}" name="Wartość łączna "/>
    <tableColumn id="6" xr3:uid="{00000000-0010-0000-0400-000006000000}" name="z zysków kapitałowych "/>
    <tableColumn id="7" xr3:uid="{00000000-0010-0000-0400-000007000000}" name="z innych źródeł przychodów "/>
    <tableColumn id="8" xr3:uid="{00000000-0010-0000-0400-000008000000}" name="+/-"/>
  </tableColumns>
  <tableStyleInfo name="Sage Table Data Style" showFirstColumn="1"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Attachments_InformacjaDodatkowaJednostkaOp_1" displayName="Attachments_InformacjaDodatkowaJednostkaOp_1" ref="B31:I31" headerRowCount="0" totalsRowShown="0">
  <tableColumns count="8">
    <tableColumn id="1" xr3:uid="{00000000-0010-0000-0500-000001000000}" name="Opis" headerRowDxfId="7"/>
    <tableColumn id="2" xr3:uid="{00000000-0010-0000-0500-000002000000}" name="Plik" headerRowDxfId="6"/>
    <tableColumn id="3" xr3:uid="{00000000-0010-0000-0500-000003000000}" name="Column1" headerRowDxfId="5"/>
    <tableColumn id="4" xr3:uid="{00000000-0010-0000-0500-000004000000}" name="Column2" headerRowDxfId="4"/>
    <tableColumn id="5" xr3:uid="{00000000-0010-0000-0500-000005000000}" name="Column3" headerRowDxfId="3"/>
    <tableColumn id="6" xr3:uid="{00000000-0010-0000-0500-000006000000}" name="Column4" headerRowDxfId="2"/>
    <tableColumn id="7" xr3:uid="{00000000-0010-0000-0500-000007000000}" name="Column5" headerRowDxfId="1"/>
    <tableColumn id="8" xr3:uid="{00000000-0010-0000-0500-000008000000}" name="+/-" headerRowDxfId="0"/>
  </tableColumns>
  <tableStyleInfo name="Sage Attachments Data Style" showFirstColumn="1"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9"/>
  <sheetViews>
    <sheetView topLeftCell="A32" workbookViewId="0">
      <selection activeCell="C6" sqref="C6"/>
    </sheetView>
  </sheetViews>
  <sheetFormatPr defaultRowHeight="15"/>
  <cols>
    <col min="2" max="2" width="95.85546875" style="1" customWidth="1"/>
    <col min="3" max="3" width="32.42578125" style="1" customWidth="1"/>
  </cols>
  <sheetData>
    <row r="2" spans="2:3" ht="23.65" customHeight="1">
      <c r="B2" s="19" t="s">
        <v>0</v>
      </c>
      <c r="C2" s="19"/>
    </row>
    <row r="3" spans="2:3" ht="23.65" customHeight="1">
      <c r="B3" s="2" t="s">
        <v>1</v>
      </c>
      <c r="C3" s="2" t="s">
        <v>2</v>
      </c>
    </row>
    <row r="4" spans="2:3" ht="20.65" customHeight="1"/>
    <row r="5" spans="2:3" ht="20.65" customHeight="1">
      <c r="B5" s="3" t="s">
        <v>3</v>
      </c>
      <c r="C5" s="4" t="s">
        <v>4</v>
      </c>
    </row>
    <row r="6" spans="2:3" ht="20.65" customHeight="1">
      <c r="B6" s="3" t="s">
        <v>5</v>
      </c>
      <c r="C6" s="4" t="s">
        <v>6</v>
      </c>
    </row>
    <row r="7" spans="2:3" ht="20.65" customHeight="1">
      <c r="B7" s="3" t="s">
        <v>7</v>
      </c>
      <c r="C7" s="20" t="s">
        <v>8</v>
      </c>
    </row>
    <row r="8" spans="2:3" ht="20.65" customHeight="1">
      <c r="B8" s="3" t="s">
        <v>9</v>
      </c>
      <c r="C8" s="5" t="s">
        <v>10</v>
      </c>
    </row>
    <row r="9" spans="2:3" ht="20.65" customHeight="1">
      <c r="B9" s="3" t="s">
        <v>11</v>
      </c>
      <c r="C9" s="5" t="s">
        <v>12</v>
      </c>
    </row>
  </sheetData>
  <mergeCells count="1">
    <mergeCell ref="B2:C2"/>
  </mergeCells>
  <dataValidations count="2">
    <dataValidation type="custom" showDropDown="1" showInputMessage="1" error="Wartość nie może pozostać pusta._x000d__x000a_Minimalna dozwolona wartość to 1995-01-01._x000d__x000a_Maksymalna dozwolona wartość to 2099-12-31._x000d__x000a_Wartość musi być zgodna z formatem zdefiniowanym w XSD._x000d_" prompt="Wartość nie może pozostać pusta._x000d__x000a_Minimalna dozwolona wartość to 1995-01-01._x000d__x000a_Maksymalna dozwolona wartość to 2099-12-31._x000d__x000a__x000d_" sqref="C5:C7" xr:uid="{00000000-0002-0000-0000-000000000000}">
      <formula1>IF("1995-01-01 00:00:00"&lt;=C5,0,1)+IF(C5&lt;="2099-12-31 00:00:00",0,1)+IF(REGEX.ISMATCH("^(((\d{4})-(\d{2})-(\d{2})))$",C5) = 1,0,1)=0</formula1>
    </dataValidation>
    <dataValidation type="custom" showDropDown="1" showInputMessage="1" error="Wartość nie może pozostać pusta._x000d__x000a_Dozwolone wartości to: 1._x000d_" prompt="Wartość nie może pozostać pusta._x000d__x000a_Dozwolone wartości to: 1._x000d_" sqref="C9" xr:uid="{00000000-0002-0000-0000-000003000000}">
      <formula1>0</formula1>
    </dataValidation>
  </dataValidations>
  <printOptions horizontalCentered="1"/>
  <pageMargins left="0.39374999999999999" right="0.39374999999999999" top="0.86597219999999997" bottom="0.86597219999999997" header="0.27569440000000001" footer="0.27569440000000001"/>
  <pageSetup paperSize="9" scale="75" fitToHeight="0" orientation="portrait"/>
  <headerFooter>
    <oddHeader>&amp;LFundacja Idea Rozwoju
05-140 Serock ul. Wierzbica 57B
NIP: 5361912328&amp;C&amp;A</oddHeader>
    <oddFooter>&amp;LDruk: Symfonia Finanse i Księgowość 2025&amp;RStrona &amp;P z &amp;N</oddFooter>
    <evenHeader>&amp;LFundacja Idea Rozwoju
05-140 Serock ul. Wierzbica 57B
NIP: 5361912328&amp;C&amp;A</evenHeader>
    <evenFooter>&amp;LDruk: Symfonia Finanse i Księgowość 2025&amp;RStrona &amp;P z &amp;N</evenFooter>
    <firstHeader>&amp;LFundacja Idea Rozwoju
05-140 Serock ul. Wierzbica 57B
NIP: 5361912328&amp;C&amp;A</firstHeader>
    <firstFooter>&amp;LDruk: Symfonia Finanse i Księgowość 2025&amp;RStrona &amp;P z &amp;N</firstFooter>
  </headerFooter>
  <tableParts count="1">
    <tablePart r:id="rId1"/>
  </tableParts>
  <extLst>
    <ext uri="{DA0DF6DB-593F-4E5A-9A91-8C5527F71BAF}">
      <customCellInplaceEditors>
        <customCellInplaceEditor type="comboBox" range="C9">
          <s>1</s>
        </customCellInplaceEditor>
      </customCellInplaceEditor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37"/>
  <sheetViews>
    <sheetView topLeftCell="A31" workbookViewId="0"/>
  </sheetViews>
  <sheetFormatPr defaultRowHeight="15"/>
  <cols>
    <col min="2" max="2" width="85.140625" style="1" customWidth="1"/>
    <col min="3" max="3" width="43.140625" style="1" customWidth="1"/>
    <col min="4" max="4" width="5.42578125" style="1" customWidth="1"/>
  </cols>
  <sheetData>
    <row r="2" spans="2:4" ht="23.65" customHeight="1">
      <c r="B2" s="19" t="s">
        <v>13</v>
      </c>
      <c r="C2" s="19"/>
    </row>
    <row r="3" spans="2:4" ht="45" customHeight="1">
      <c r="B3" s="6" t="s">
        <v>14</v>
      </c>
      <c r="C3" s="5"/>
      <c r="D3" s="3"/>
    </row>
    <row r="4" spans="2:4" ht="20.65" customHeight="1">
      <c r="B4" s="7" t="s">
        <v>15</v>
      </c>
      <c r="C4" s="5"/>
      <c r="D4" s="3"/>
    </row>
    <row r="5" spans="2:4" ht="20.65" customHeight="1">
      <c r="B5" s="8" t="s">
        <v>16</v>
      </c>
      <c r="C5" s="20" t="s">
        <v>17</v>
      </c>
      <c r="D5" s="3"/>
    </row>
    <row r="6" spans="2:4" ht="20.65" customHeight="1">
      <c r="B6" s="8" t="s">
        <v>18</v>
      </c>
      <c r="C6" s="5"/>
      <c r="D6" s="3"/>
    </row>
    <row r="7" spans="2:4" ht="20.65" customHeight="1">
      <c r="B7" s="9" t="s">
        <v>19</v>
      </c>
      <c r="C7" s="20" t="s">
        <v>20</v>
      </c>
      <c r="D7" s="3"/>
    </row>
    <row r="8" spans="2:4" ht="20.65" customHeight="1">
      <c r="B8" s="9" t="s">
        <v>21</v>
      </c>
      <c r="C8" s="20" t="s">
        <v>22</v>
      </c>
      <c r="D8" s="3"/>
    </row>
    <row r="9" spans="2:4" ht="20.65" customHeight="1">
      <c r="B9" s="9" t="s">
        <v>23</v>
      </c>
      <c r="C9" s="20" t="s">
        <v>24</v>
      </c>
      <c r="D9" s="3"/>
    </row>
    <row r="10" spans="2:4" ht="20.65" customHeight="1">
      <c r="B10" s="9" t="s">
        <v>25</v>
      </c>
      <c r="C10" s="20" t="s">
        <v>24</v>
      </c>
      <c r="D10" s="3"/>
    </row>
    <row r="11" spans="2:4" ht="20.65" customHeight="1">
      <c r="B11" s="7" t="s">
        <v>26</v>
      </c>
      <c r="C11" s="5"/>
      <c r="D11" s="3"/>
    </row>
    <row r="12" spans="2:4" ht="20.65" customHeight="1">
      <c r="B12" s="8" t="s">
        <v>27</v>
      </c>
      <c r="C12" s="5"/>
      <c r="D12" s="3"/>
    </row>
    <row r="13" spans="2:4" ht="20.65" customHeight="1">
      <c r="B13" s="9" t="s">
        <v>28</v>
      </c>
      <c r="C13" s="5" t="s">
        <v>29</v>
      </c>
      <c r="D13" s="3"/>
    </row>
    <row r="14" spans="2:4" ht="20.65" customHeight="1">
      <c r="B14" s="9" t="s">
        <v>19</v>
      </c>
      <c r="C14" s="20" t="s">
        <v>20</v>
      </c>
      <c r="D14" s="3"/>
    </row>
    <row r="15" spans="2:4" ht="20.65" customHeight="1">
      <c r="B15" s="9" t="s">
        <v>21</v>
      </c>
      <c r="C15" s="20" t="s">
        <v>22</v>
      </c>
      <c r="D15" s="3"/>
    </row>
    <row r="16" spans="2:4" ht="20.65" customHeight="1">
      <c r="B16" s="9" t="s">
        <v>23</v>
      </c>
      <c r="C16" s="20" t="s">
        <v>24</v>
      </c>
      <c r="D16" s="3"/>
    </row>
    <row r="17" spans="2:4" ht="20.65" customHeight="1">
      <c r="B17" s="9" t="s">
        <v>30</v>
      </c>
      <c r="C17" s="20" t="s">
        <v>31</v>
      </c>
      <c r="D17" s="3"/>
    </row>
    <row r="18" spans="2:4" ht="20.65" customHeight="1">
      <c r="B18" s="9" t="s">
        <v>32</v>
      </c>
      <c r="C18" s="20" t="s">
        <v>33</v>
      </c>
      <c r="D18" s="3"/>
    </row>
    <row r="19" spans="2:4" ht="20.65" customHeight="1">
      <c r="B19" s="9" t="s">
        <v>34</v>
      </c>
      <c r="C19" s="20" t="s">
        <v>24</v>
      </c>
      <c r="D19" s="3"/>
    </row>
    <row r="20" spans="2:4" ht="20.65" customHeight="1">
      <c r="B20" s="9" t="s">
        <v>35</v>
      </c>
      <c r="C20" s="20" t="s">
        <v>36</v>
      </c>
      <c r="D20" s="3"/>
    </row>
    <row r="21" spans="2:4" ht="20.65" customHeight="1">
      <c r="B21" s="9" t="s">
        <v>37</v>
      </c>
      <c r="C21" s="20" t="s">
        <v>24</v>
      </c>
      <c r="D21" s="3"/>
    </row>
    <row r="22" spans="2:4" ht="20.65" customHeight="1">
      <c r="B22" s="7" t="s">
        <v>38</v>
      </c>
      <c r="C22" s="20" t="s">
        <v>39</v>
      </c>
      <c r="D22" s="3"/>
    </row>
    <row r="23" spans="2:4" ht="35.65" customHeight="1">
      <c r="B23" s="7" t="s">
        <v>40</v>
      </c>
      <c r="C23" s="3" t="s">
        <v>41</v>
      </c>
      <c r="D23" s="3"/>
    </row>
    <row r="24" spans="2:4" ht="45" customHeight="1">
      <c r="B24" s="6" t="s">
        <v>42</v>
      </c>
      <c r="C24" s="5"/>
      <c r="D24" s="3"/>
    </row>
    <row r="25" spans="2:4" ht="20.65" customHeight="1">
      <c r="B25" s="7" t="s">
        <v>43</v>
      </c>
      <c r="C25" s="4" t="s">
        <v>4</v>
      </c>
      <c r="D25" s="3"/>
    </row>
    <row r="26" spans="2:4" ht="20.65" customHeight="1">
      <c r="B26" s="7" t="s">
        <v>44</v>
      </c>
      <c r="C26" s="4" t="s">
        <v>6</v>
      </c>
      <c r="D26" s="3"/>
    </row>
    <row r="27" spans="2:4" ht="45" customHeight="1">
      <c r="B27" s="6" t="s">
        <v>45</v>
      </c>
      <c r="C27" s="5"/>
      <c r="D27" s="3"/>
    </row>
    <row r="28" spans="2:4" ht="65.650000000000006" customHeight="1">
      <c r="B28" s="7" t="s">
        <v>46</v>
      </c>
      <c r="C28" s="4" t="s">
        <v>47</v>
      </c>
      <c r="D28" s="3"/>
    </row>
    <row r="29" spans="2:4" ht="65.650000000000006" customHeight="1">
      <c r="B29" s="7" t="s">
        <v>48</v>
      </c>
      <c r="C29" s="4" t="s">
        <v>47</v>
      </c>
      <c r="D29" s="3"/>
    </row>
    <row r="30" spans="2:4" ht="45" customHeight="1">
      <c r="B30" s="6" t="s">
        <v>49</v>
      </c>
      <c r="C30" s="5"/>
      <c r="D30" s="3"/>
    </row>
    <row r="31" spans="2:4" ht="409.5">
      <c r="B31" s="7" t="s">
        <v>50</v>
      </c>
      <c r="C31" s="3" t="s">
        <v>51</v>
      </c>
      <c r="D31" s="10">
        <v>9</v>
      </c>
    </row>
    <row r="32" spans="2:4" ht="409.5">
      <c r="B32" s="7" t="s">
        <v>50</v>
      </c>
      <c r="C32" s="3" t="s">
        <v>52</v>
      </c>
      <c r="D32" s="10">
        <v>3</v>
      </c>
    </row>
    <row r="33" spans="2:4" ht="245.65" customHeight="1">
      <c r="B33" s="7" t="s">
        <v>50</v>
      </c>
      <c r="C33" s="3" t="s">
        <v>53</v>
      </c>
      <c r="D33" s="10">
        <v>3</v>
      </c>
    </row>
    <row r="34" spans="2:4" ht="335.65" customHeight="1">
      <c r="B34" s="7" t="s">
        <v>50</v>
      </c>
      <c r="C34" s="3" t="s">
        <v>54</v>
      </c>
      <c r="D34" s="10">
        <v>3</v>
      </c>
    </row>
    <row r="35" spans="2:4" ht="110.65" customHeight="1">
      <c r="B35" s="7" t="s">
        <v>55</v>
      </c>
      <c r="C35" s="3" t="s">
        <v>56</v>
      </c>
      <c r="D35" s="10">
        <v>9</v>
      </c>
    </row>
    <row r="36" spans="2:4" ht="200.65" customHeight="1">
      <c r="B36" s="7" t="s">
        <v>57</v>
      </c>
      <c r="C36" s="3" t="s">
        <v>58</v>
      </c>
      <c r="D36" s="10">
        <v>9</v>
      </c>
    </row>
    <row r="37" spans="2:4" ht="409.5">
      <c r="B37" s="7" t="s">
        <v>59</v>
      </c>
      <c r="C37" s="3" t="s">
        <v>60</v>
      </c>
      <c r="D37" s="10">
        <v>9</v>
      </c>
    </row>
  </sheetData>
  <mergeCells count="1">
    <mergeCell ref="B2:C2"/>
  </mergeCells>
  <dataValidations count="14">
    <dataValidation type="custom" showDropDown="1" showInputMessage="1" error="Wartość nie może pozostać pusta._x000d__x000a_Wymagana minimalna długość 1 znaków._x000d__x000a_Wymagana maksymalna długość 2000 znaków._x000d_" prompt="Wartość nie może pozostać pusta._x000d__x000a_Wymagana minimalna długość 1 znaków._x000d__x000a_Wymagana maksymalna długość 2000 znaków._x000d_" sqref="C5" xr:uid="{00000000-0002-0000-0100-000000000000}">
      <formula1>IF(LEN(C5)&gt;=1,0,1)+IF(LEN(C5)&lt;=2000,0,1)=0</formula1>
    </dataValidation>
    <dataValidation type="custom" showDropDown="1" showInputMessage="1" error="Wartość nie może pozostać pusta._x000d__x000a_Wymagana minimalna długość 1 znaków._x000d__x000a_Wymagana maksymalna długość 36 znaków._x000d_" prompt="Wartość nie może pozostać pusta._x000d__x000a_Wymagana minimalna długość 1 znaków._x000d__x000a_Wymagana maksymalna długość 36 znaków._x000d_" sqref="C14:C16 C7:C9" xr:uid="{00000000-0002-0000-0100-000001000000}">
      <formula1>IF(LEN(C7)&gt;=1,0,1)+IF(LEN(C7)&lt;=36,0,1)=0</formula1>
    </dataValidation>
    <dataValidation type="custom" showDropDown="1" showInputMessage="1" error="Wartość nie może pozostać pusta._x000d__x000a_Wymagana minimalna długość 1 znaków._x000d__x000a_Wymagana maksymalna długość 90 znaków._x000d_" prompt="Wartość nie może pozostać pusta._x000d__x000a_Wymagana minimalna długość 1 znaków._x000d__x000a_Wymagana maksymalna długość 90 znaków._x000d_" sqref="C10 C19" xr:uid="{00000000-0002-0000-0100-000004000000}">
      <formula1>IF(LEN(C10)&gt;=1,0,1)+IF(LEN(C10)&lt;=90,0,1)=0</formula1>
    </dataValidation>
    <dataValidation type="custom" showDropDown="1" showInputMessage="1" error="Wartość nie może pozostać pusta._x000d__x000a_Dozwolone wartości to: AD, AE, AF, AG, AI, AL, AM, AN, AO, AQ, AR, AS, AT, AU, AW, AX, AZ, BA, BB, BD, BE, BF, BG, BH, BI, BJ, BL, BM, BN, BO, BR, BS, BT, BV, BW, BY, BZ, CA, CC, CD, CF, CG, CH, CI, CK, CL, CM, CN, CO,..." prompt="Wartość nie może pozostać pusta._x000d__x000a_Dozwolone wartości to: AD, AE, AF, AG, AI, AL, AM, AN, AO, AQ, AR, AS, AT, AU, AW, AX, AZ, BA, BB, BD, BE, BF, BG, BH, BI, BJ, BL, BM, BN, BO, BR, BS, BT, BV, BW, BY, BZ, CA, CC, CD, CF, CG, CH, CI, CK, CL, CM, CN, CO,..." sqref="C13" xr:uid="{00000000-0002-0000-0100-000005000000}">
      <formula1>0</formula1>
    </dataValidation>
    <dataValidation type="custom" allowBlank="1" showDropDown="1" showInputMessage="1" error="Wymagana minimalna długość 1 znaków._x000d__x000a_Wymagana maksymalna długość 210 znaków._x000d_" prompt="Wymagana minimalna długość 1 znaków._x000d__x000a_Wymagana maksymalna długość 210 znaków._x000d_" sqref="C17" xr:uid="{00000000-0002-0000-0100-000009000000}">
      <formula1>IF(LEN(C17)&gt;=1,0,1)+IF(LEN(C17)&lt;=210,0,1)=0</formula1>
    </dataValidation>
    <dataValidation type="custom" showDropDown="1" showInputMessage="1" error="Wartość nie może pozostać pusta._x000d__x000a_Wymagana minimalna długość 1 znaków._x000d__x000a_Wymagana maksymalna długość 10 znaków._x000d_" prompt="Wartość nie może pozostać pusta._x000d__x000a_Wymagana minimalna długość 1 znaków._x000d__x000a_Wymagana maksymalna długość 10 znaków._x000d_" sqref="C18" xr:uid="{00000000-0002-0000-0100-00000A000000}">
      <formula1>IF(LEN(C18)&gt;=1,0,1)+IF(LEN(C18)&lt;=10,0,1)=0</formula1>
    </dataValidation>
    <dataValidation type="custom" showDropDown="1" showInputMessage="1" error="Wartość nie może pozostać pusta._x000d__x000a_Wymagana minimalna długość 1 znaków._x000d__x000a_Wymagana maksymalna długość 15 znaków._x000d_" prompt="Wartość nie może pozostać pusta._x000d__x000a_Wymagana minimalna długość 1 znaków._x000d__x000a_Wymagana maksymalna długość 15 znaków._x000d_" sqref="C20" xr:uid="{00000000-0002-0000-0100-00000C000000}">
      <formula1>IF(LEN(C20)&gt;=1,0,1)+IF(LEN(C20)&lt;=15,0,1)=0</formula1>
    </dataValidation>
    <dataValidation type="custom" showDropDown="1" showInputMessage="1" error="Wartość nie może pozostać pusta._x000d__x000a_Wymagana minimalna długość 1 znaków._x000d__x000a_Wymagana maksymalna długość 50 znaków._x000d_" prompt="Wartość nie może pozostać pusta._x000d__x000a_Wymagana minimalna długość 1 znaków._x000d__x000a_Wymagana maksymalna długość 50 znaków._x000d_" sqref="C21" xr:uid="{00000000-0002-0000-0100-00000D000000}">
      <formula1>IF(LEN(C21)&gt;=1,0,1)+IF(LEN(C21)&lt;=50,0,1)=0</formula1>
    </dataValidation>
    <dataValidation type="custom" showDropDown="1" showInputMessage="1" error="Wartość nie może pozostać pusta._x000d__x000a_Wartość musi być zgodna z formatem zdefiniowanym w XSD: Dziesięciocyfrowy kod, służący do identyfikacji podatników w Polsce._x000d_" prompt="Wartość nie może pozostać pusta._x000d__x000a_Wartość musi być zgodna z formatem zdefiniowanym w XSD: Dziesięciocyfrowy kod, służący do identyfikacji podatników w Polsce._x000d_" sqref="C22" xr:uid="{00000000-0002-0000-0100-00000E000000}">
      <formula1>IF(REGEX.ISMATCH("^(([1-9]((\d[1-9])|([1-9]\d))\d{7}))$",C22) = 1,0,1)=0</formula1>
    </dataValidation>
    <dataValidation type="custom" allowBlank="1" showDropDown="1" showInputMessage="1" error="Wartość musi być zgodna z formatem zdefiniowanym w XSD: Dziesięciocyfrowy kod._x000d_" prompt="Wartość musi być zgodna z formatem zdefiniowanym w XSD: Dziesięciocyfrowy kod._x000d_" sqref="C23" xr:uid="{00000000-0002-0000-0100-00000F000000}">
      <formula1>IF(REGEX.ISMATCH("^(\d{10})$",C23) = 1,0,1)=0</formula1>
    </dataValidation>
    <dataValidation type="custom" showDropDown="1" showInputMessage="1" error="Wartość nie może pozostać pusta._x000d__x000a_Minimalna dozwolona wartość to 1995-01-01._x000d__x000a_Maksymalna dozwolona wartość to 2099-12-31._x000d__x000a_Wartość musi być zgodna z formatem zdefiniowanym w XSD._x000d_" prompt="Wartość nie może pozostać pusta._x000d__x000a_Minimalna dozwolona wartość to 1995-01-01._x000d__x000a_Maksymalna dozwolona wartość to 2099-12-31._x000d__x000a__x000d_" sqref="C25:C26" xr:uid="{00000000-0002-0000-0100-000010000000}">
      <formula1>IF("1995-01-01 00:00:00"&lt;=C25,0,1)+IF(C25&lt;="2099-12-31 00:00:00",0,1)+IF(REGEX.ISMATCH("^(((\d{4})-(\d{2})-(\d{2})))$",C25) = 1,0,1)=0</formula1>
    </dataValidation>
    <dataValidation type="custom" showDropDown="1" showInputMessage="1" error="Wartość nie może pozostać pusta._x000d__x000a_Wymagana minimalna długość 1 znaków._x000d__x000a_Wymagana maksymalna długość 3500 znaków._x000d_" prompt="Wartość nie może pozostać pusta._x000d__x000a_Wymagana minimalna długość 1 znaków._x000d__x000a_Wymagana maksymalna długość 3500 znaków._x000d_" sqref="C31:C36" xr:uid="{00000000-0002-0000-0100-000012000000}">
      <formula1>IF(LEN(C31)&gt;=1,0,1)+IF(LEN(C31)&lt;=3500,0,1)=0</formula1>
    </dataValidation>
    <dataValidation type="custom" showDropDown="1" showInputMessage="1" showErrorMessage="1" error="Wprowadzona kwota jest niepoprawna." sqref="D31:D37" xr:uid="{00000000-0002-0000-0100-000013000000}">
      <formula1>ISNUMBER(D31)</formula1>
    </dataValidation>
    <dataValidation type="custom" allowBlank="1" showDropDown="1" showInputMessage="1" error="Wymagana minimalna długość 1 znaków._x000d__x000a_Wymagana maksymalna długość 3500 znaków._x000d_" prompt="Wymagana minimalna długość 1 znaków._x000d__x000a_Wymagana maksymalna długość 3500 znaków._x000d_" sqref="C37" xr:uid="{00000000-0002-0000-0100-00001E000000}">
      <formula1>IF(LEN(C37)&gt;=1,0,1)+IF(LEN(C37)&lt;=3500,0,1)=0</formula1>
    </dataValidation>
  </dataValidations>
  <printOptions horizontalCentered="1"/>
  <pageMargins left="0.39374999999999999" right="0.39374999999999999" top="0.86597219999999997" bottom="0.86597219999999997" header="0.27569440000000001" footer="0.27569440000000001"/>
  <pageSetup paperSize="9" scale="75" fitToHeight="0" orientation="portrait"/>
  <headerFooter>
    <oddHeader>&amp;LFundacja Idea Rozwoju
05-140 Serock ul. Wierzbica 57B
NIP: 5361912328&amp;C&amp;A</oddHeader>
    <oddFooter>&amp;LDruk: Symfonia Finanse i Księgowość 2025&amp;RStrona &amp;P z &amp;N</oddFooter>
    <evenHeader>&amp;LFundacja Idea Rozwoju
05-140 Serock ul. Wierzbica 57B
NIP: 5361912328&amp;C&amp;A</evenHeader>
    <evenFooter>&amp;LDruk: Symfonia Finanse i Księgowość 2025&amp;RStrona &amp;P z &amp;N</evenFooter>
    <firstHeader>&amp;LFundacja Idea Rozwoju
05-140 Serock ul. Wierzbica 57B
NIP: 5361912328&amp;C&amp;A</firstHeader>
    <firstFooter>&amp;LDruk: Symfonia Finanse i Księgowość 2025&amp;RStrona &amp;P z &amp;N</firstFooter>
  </headerFooter>
  <tableParts count="1">
    <tablePart r:id="rId1"/>
  </tableParts>
  <extLst>
    <ext uri="{DA0DF6DB-593F-4E5A-9A91-8C5527F71BAF}">
      <customCellInplaceEditors>
        <customCellInplaceEditor type="comboBox" range="C13">
          <s>AD, AE, AF, AG, AI, AL, AM, AN, AO, AQ, AR, AS, AT, AU, AW, AX, AZ, BA, BB, BD, BE, BF, BG, BH, BI, BJ, BL, BM, BN, BO, BR, BS, BT, BV, BW, BY, BZ, CA, CC, CD, CF, CG, CH, CI, CK, CL, CM, CN, CO, CR, CU, CV, CX, CY, CZ, DE, DJ, DK, DM, DO, DZ, EC, EE, EG, EH, ER, ES, ET, FI, FJ, FK, FM, FO, FR, GA, GB, GD, GE, GF, GG, GH, GI, GL, GM, GN, GP, GQ, GR, GS, GT, GU, GW, GY, HK, HM, HN, HR, HT, HU, ID, IE, IL, IM, IN, IO, IQ, IR, IS, IT, JE, JM, JO, JP, KE, KG, KH, KI, KM, KN, KP, KR, KW, KY, KZ, LA, LB, LC, LI, LK, LR, LS, LT, LU, LV, LY, MA, MC, MD, ME, MF, MG, MH, MK, ML, MM, MN, MO, MP, MQ, MR, MS, MT, MU, MV, MW, MX, MY, MZ, NA, NC, NE, NF, NG, NI, NL, NO, NP, NR, NU, NZ, OM, PA, PE, PF, PG, PH, PK, PL, PM, PN, PR, PS, PT, PW, PY, QA, RE, RO, RS, RU, RW, SA, SB, SC, SD, SE, SG, SH, SI, SJ, SK, SL, SM, SN, SO, SR, ST, SV, SY, SZ, TC, TD, TF, TG, TH, TJ, TK, TL, TM, TN, TO, TR, TT, TV, TW, TZ, UA, UG, UM, US, UY, UZ, VA, VC, VE, VG, VI, VN, VU, WF, WS, XC, XK, XL, YE, YT, ZA, ZM, ZW</s>
        </customCellInplaceEditor>
      </customCellInplaceEditor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26"/>
  <sheetViews>
    <sheetView topLeftCell="A3" workbookViewId="0">
      <selection activeCell="C23" sqref="C23"/>
    </sheetView>
  </sheetViews>
  <sheetFormatPr defaultRowHeight="15"/>
  <cols>
    <col min="2" max="2" width="96" style="1" customWidth="1"/>
    <col min="3" max="4" width="16.140625" style="1" customWidth="1"/>
    <col min="5" max="5" width="16.140625" style="1" hidden="1" customWidth="1"/>
    <col min="6" max="6" width="5.42578125" style="1" customWidth="1"/>
  </cols>
  <sheetData>
    <row r="2" spans="2:6" ht="80.650000000000006" customHeight="1">
      <c r="B2" s="11" t="s">
        <v>61</v>
      </c>
      <c r="C2" s="11" t="s">
        <v>62</v>
      </c>
      <c r="D2" s="11" t="s">
        <v>63</v>
      </c>
      <c r="E2" s="11" t="s">
        <v>64</v>
      </c>
      <c r="F2" s="11" t="s">
        <v>65</v>
      </c>
    </row>
    <row r="3" spans="2:6" ht="20.65" customHeight="1">
      <c r="B3" s="12" t="s">
        <v>66</v>
      </c>
      <c r="C3" s="21">
        <v>93348.94</v>
      </c>
      <c r="D3" s="13">
        <v>106339.9</v>
      </c>
      <c r="E3" s="13">
        <v>0</v>
      </c>
      <c r="F3" s="10">
        <v>2</v>
      </c>
    </row>
    <row r="4" spans="2:6" ht="20.65" customHeight="1">
      <c r="B4" s="14" t="s">
        <v>67</v>
      </c>
      <c r="C4" s="13">
        <v>0</v>
      </c>
      <c r="D4" s="13">
        <v>0</v>
      </c>
      <c r="E4" s="13">
        <v>0</v>
      </c>
      <c r="F4" s="10">
        <v>2</v>
      </c>
    </row>
    <row r="5" spans="2:6" ht="20.65" customHeight="1">
      <c r="B5" s="8" t="s">
        <v>68</v>
      </c>
      <c r="C5" s="13">
        <v>0</v>
      </c>
      <c r="D5" s="13">
        <v>0</v>
      </c>
      <c r="E5" s="13">
        <v>0</v>
      </c>
      <c r="F5" s="10">
        <v>2</v>
      </c>
    </row>
    <row r="6" spans="2:6" ht="20.65" customHeight="1">
      <c r="B6" s="8" t="s">
        <v>69</v>
      </c>
      <c r="C6" s="13">
        <v>0</v>
      </c>
      <c r="D6" s="13">
        <v>0</v>
      </c>
      <c r="E6" s="13">
        <v>0</v>
      </c>
      <c r="F6" s="10">
        <v>2</v>
      </c>
    </row>
    <row r="7" spans="2:6" ht="20.65" customHeight="1">
      <c r="B7" s="8" t="s">
        <v>70</v>
      </c>
      <c r="C7" s="13">
        <v>0</v>
      </c>
      <c r="D7" s="13">
        <v>0</v>
      </c>
      <c r="E7" s="13">
        <v>0</v>
      </c>
      <c r="F7" s="10">
        <v>2</v>
      </c>
    </row>
    <row r="8" spans="2:6" ht="20.65" customHeight="1">
      <c r="B8" s="8" t="s">
        <v>71</v>
      </c>
      <c r="C8" s="13">
        <v>0</v>
      </c>
      <c r="D8" s="13">
        <v>0</v>
      </c>
      <c r="E8" s="13">
        <v>0</v>
      </c>
      <c r="F8" s="10">
        <v>2</v>
      </c>
    </row>
    <row r="9" spans="2:6" ht="20.65" customHeight="1">
      <c r="B9" s="8" t="s">
        <v>72</v>
      </c>
      <c r="C9" s="13">
        <v>0</v>
      </c>
      <c r="D9" s="13">
        <v>0</v>
      </c>
      <c r="E9" s="13">
        <v>0</v>
      </c>
      <c r="F9" s="10">
        <v>2</v>
      </c>
    </row>
    <row r="10" spans="2:6" ht="20.65" customHeight="1">
      <c r="B10" s="14" t="s">
        <v>73</v>
      </c>
      <c r="C10" s="21">
        <v>93348.94</v>
      </c>
      <c r="D10" s="13">
        <v>106339.9</v>
      </c>
      <c r="E10" s="13">
        <v>0</v>
      </c>
      <c r="F10" s="10">
        <v>2</v>
      </c>
    </row>
    <row r="11" spans="2:6" ht="20.65" customHeight="1">
      <c r="B11" s="8" t="s">
        <v>74</v>
      </c>
      <c r="C11" s="21">
        <v>100</v>
      </c>
      <c r="D11" s="13">
        <v>0</v>
      </c>
      <c r="E11" s="13">
        <v>0</v>
      </c>
      <c r="F11" s="10">
        <v>2</v>
      </c>
    </row>
    <row r="12" spans="2:6" ht="20.65" customHeight="1">
      <c r="B12" s="8" t="s">
        <v>75</v>
      </c>
      <c r="C12" s="21">
        <v>595.70000000000005</v>
      </c>
      <c r="D12" s="13">
        <v>10808.66</v>
      </c>
      <c r="E12" s="13">
        <v>0</v>
      </c>
      <c r="F12" s="10">
        <v>2</v>
      </c>
    </row>
    <row r="13" spans="2:6" ht="20.65" customHeight="1">
      <c r="B13" s="8" t="s">
        <v>76</v>
      </c>
      <c r="C13" s="21">
        <v>91192.21</v>
      </c>
      <c r="D13" s="13">
        <v>95186.05</v>
      </c>
      <c r="E13" s="13">
        <v>0</v>
      </c>
      <c r="F13" s="10">
        <v>2</v>
      </c>
    </row>
    <row r="14" spans="2:6" ht="20.65" customHeight="1">
      <c r="B14" s="8" t="s">
        <v>77</v>
      </c>
      <c r="C14" s="21">
        <v>1461.03</v>
      </c>
      <c r="D14" s="13">
        <v>345.19</v>
      </c>
      <c r="E14" s="13">
        <v>0</v>
      </c>
      <c r="F14" s="10">
        <v>2</v>
      </c>
    </row>
    <row r="15" spans="2:6" ht="20.65" customHeight="1">
      <c r="B15" s="14" t="s">
        <v>78</v>
      </c>
      <c r="C15" s="13">
        <v>0</v>
      </c>
      <c r="D15" s="13">
        <v>0</v>
      </c>
      <c r="E15" s="13">
        <v>0</v>
      </c>
      <c r="F15" s="10">
        <v>2</v>
      </c>
    </row>
    <row r="16" spans="2:6" ht="20.65" customHeight="1">
      <c r="B16" s="12" t="s">
        <v>79</v>
      </c>
      <c r="C16" s="21">
        <v>93348.94</v>
      </c>
      <c r="D16" s="13">
        <v>106339.9</v>
      </c>
      <c r="E16" s="13">
        <v>0</v>
      </c>
      <c r="F16" s="10">
        <v>2</v>
      </c>
    </row>
    <row r="17" spans="2:6" ht="20.65" customHeight="1">
      <c r="B17" s="14" t="s">
        <v>80</v>
      </c>
      <c r="C17" s="21">
        <f>C18+C19+C20+C21</f>
        <v>71848.069999999992</v>
      </c>
      <c r="D17" s="13">
        <v>88173.23</v>
      </c>
      <c r="E17" s="13">
        <v>0</v>
      </c>
      <c r="F17" s="10">
        <v>2</v>
      </c>
    </row>
    <row r="18" spans="2:6" ht="20.65" customHeight="1">
      <c r="B18" s="8" t="s">
        <v>81</v>
      </c>
      <c r="C18" s="21">
        <v>2100</v>
      </c>
      <c r="D18" s="13">
        <v>2100</v>
      </c>
      <c r="E18" s="13">
        <v>0</v>
      </c>
      <c r="F18" s="10">
        <v>2</v>
      </c>
    </row>
    <row r="19" spans="2:6" ht="20.65" customHeight="1">
      <c r="B19" s="8" t="s">
        <v>82</v>
      </c>
      <c r="C19" s="13">
        <v>0</v>
      </c>
      <c r="D19" s="13">
        <v>0</v>
      </c>
      <c r="E19" s="13">
        <v>0</v>
      </c>
      <c r="F19" s="10">
        <v>2</v>
      </c>
    </row>
    <row r="20" spans="2:6" ht="20.65" customHeight="1">
      <c r="B20" s="8" t="s">
        <v>83</v>
      </c>
      <c r="C20" s="21">
        <v>86073.23</v>
      </c>
      <c r="D20" s="13">
        <v>75158.42</v>
      </c>
      <c r="E20" s="13">
        <v>0</v>
      </c>
      <c r="F20" s="10">
        <v>2</v>
      </c>
    </row>
    <row r="21" spans="2:6" ht="20.65" customHeight="1">
      <c r="B21" s="8" t="s">
        <v>84</v>
      </c>
      <c r="C21" s="21">
        <v>-16325.16</v>
      </c>
      <c r="D21" s="13">
        <v>10914.81</v>
      </c>
      <c r="E21" s="13">
        <v>0</v>
      </c>
      <c r="F21" s="10">
        <v>2</v>
      </c>
    </row>
    <row r="22" spans="2:6" ht="20.65" customHeight="1">
      <c r="B22" s="14" t="s">
        <v>85</v>
      </c>
      <c r="C22" s="21">
        <f>C23+C24+C25+C26</f>
        <v>21500.87</v>
      </c>
      <c r="D22" s="13">
        <v>18166.669999999998</v>
      </c>
      <c r="E22" s="13">
        <v>0</v>
      </c>
      <c r="F22" s="10">
        <v>2</v>
      </c>
    </row>
    <row r="23" spans="2:6" ht="20.65" customHeight="1">
      <c r="B23" s="8" t="s">
        <v>86</v>
      </c>
      <c r="C23" s="13">
        <v>0</v>
      </c>
      <c r="D23" s="13">
        <v>0</v>
      </c>
      <c r="E23" s="13">
        <v>0</v>
      </c>
      <c r="F23" s="10">
        <v>2</v>
      </c>
    </row>
    <row r="24" spans="2:6" ht="20.65" customHeight="1">
      <c r="B24" s="8" t="s">
        <v>87</v>
      </c>
      <c r="C24" s="13">
        <v>0</v>
      </c>
      <c r="D24" s="13">
        <v>0</v>
      </c>
      <c r="E24" s="13">
        <v>0</v>
      </c>
      <c r="F24" s="10">
        <v>2</v>
      </c>
    </row>
    <row r="25" spans="2:6" ht="20.65" customHeight="1">
      <c r="B25" s="8" t="s">
        <v>88</v>
      </c>
      <c r="C25" s="21">
        <v>19539.599999999999</v>
      </c>
      <c r="D25" s="13">
        <v>8738.17</v>
      </c>
      <c r="E25" s="13">
        <v>0</v>
      </c>
      <c r="F25" s="10">
        <v>2</v>
      </c>
    </row>
    <row r="26" spans="2:6" ht="20.65" customHeight="1">
      <c r="B26" s="8" t="s">
        <v>89</v>
      </c>
      <c r="C26" s="21">
        <v>1961.27</v>
      </c>
      <c r="D26" s="13">
        <v>9428.5</v>
      </c>
      <c r="E26" s="13">
        <v>0</v>
      </c>
      <c r="F26" s="10">
        <v>2</v>
      </c>
    </row>
  </sheetData>
  <dataValidations count="1">
    <dataValidation type="custom" showDropDown="1" showInputMessage="1" showErrorMessage="1" error="Wprowadzona kwota jest niepoprawna." sqref="C3:F26" xr:uid="{00000000-0002-0000-0200-000000000000}">
      <formula1>ISNUMBER(C3)</formula1>
    </dataValidation>
  </dataValidations>
  <printOptions horizontalCentered="1"/>
  <pageMargins left="0.39374999999999999" right="0.39374999999999999" top="0.86597219999999997" bottom="0.86597219999999997" header="0.27569440000000001" footer="0.27569440000000001"/>
  <pageSetup paperSize="9" scale="75" fitToHeight="0" orientation="portrait"/>
  <headerFooter>
    <oddHeader>&amp;LFundacja Idea Rozwoju
05-140 Serock ul. Wierzbica 57B
NIP: 5361912328&amp;C&amp;A</oddHeader>
    <oddFooter>&amp;LDruk: Symfonia Finanse i Księgowość 2025&amp;RStrona &amp;P z &amp;N</oddFooter>
    <evenHeader>&amp;LFundacja Idea Rozwoju
05-140 Serock ul. Wierzbica 57B
NIP: 5361912328&amp;C&amp;A</evenHeader>
    <evenFooter>&amp;LDruk: Symfonia Finanse i Księgowość 2025&amp;RStrona &amp;P z &amp;N</evenFooter>
    <firstHeader>&amp;LFundacja Idea Rozwoju
05-140 Serock ul. Wierzbica 57B
NIP: 5361912328&amp;C&amp;A</firstHeader>
    <firstFooter>&amp;LDruk: Symfonia Finanse i Księgowość 2025&amp;RStrona &amp;P z &amp;N</first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F23"/>
  <sheetViews>
    <sheetView topLeftCell="A3" workbookViewId="0">
      <selection activeCell="C22" sqref="C22"/>
    </sheetView>
  </sheetViews>
  <sheetFormatPr defaultRowHeight="15"/>
  <cols>
    <col min="2" max="2" width="96" style="1" customWidth="1"/>
    <col min="3" max="4" width="16.140625" style="1" customWidth="1"/>
    <col min="5" max="5" width="16.140625" style="1" hidden="1" customWidth="1"/>
    <col min="6" max="6" width="5.42578125" style="1" customWidth="1"/>
  </cols>
  <sheetData>
    <row r="2" spans="2:6" ht="80.650000000000006" customHeight="1">
      <c r="B2" s="11" t="s">
        <v>61</v>
      </c>
      <c r="C2" s="11" t="s">
        <v>62</v>
      </c>
      <c r="D2" s="11" t="s">
        <v>63</v>
      </c>
      <c r="E2" s="11" t="s">
        <v>64</v>
      </c>
      <c r="F2" s="11" t="s">
        <v>65</v>
      </c>
    </row>
    <row r="3" spans="2:6" ht="20.65" customHeight="1">
      <c r="B3" s="12" t="s">
        <v>90</v>
      </c>
      <c r="C3" s="21">
        <f>C4+C5+C6</f>
        <v>7311.95</v>
      </c>
      <c r="D3" s="13">
        <v>279656.03999999998</v>
      </c>
      <c r="E3" s="13">
        <v>0</v>
      </c>
      <c r="F3" s="10">
        <v>2</v>
      </c>
    </row>
    <row r="4" spans="2:6" ht="20.65" customHeight="1">
      <c r="B4" s="7" t="s">
        <v>91</v>
      </c>
      <c r="C4" s="21">
        <v>6914.82</v>
      </c>
      <c r="D4" s="13">
        <v>279656.03999999998</v>
      </c>
      <c r="E4" s="13">
        <v>0</v>
      </c>
      <c r="F4" s="10">
        <v>2</v>
      </c>
    </row>
    <row r="5" spans="2:6" ht="20.65" customHeight="1">
      <c r="B5" s="7" t="s">
        <v>92</v>
      </c>
      <c r="C5" s="13">
        <v>0</v>
      </c>
      <c r="D5" s="13">
        <v>0</v>
      </c>
      <c r="E5" s="13">
        <v>0</v>
      </c>
      <c r="F5" s="10">
        <v>2</v>
      </c>
    </row>
    <row r="6" spans="2:6" ht="20.65" customHeight="1">
      <c r="B6" s="7" t="s">
        <v>93</v>
      </c>
      <c r="C6" s="21">
        <v>397.13</v>
      </c>
      <c r="D6" s="13">
        <v>0</v>
      </c>
      <c r="E6" s="13">
        <v>0</v>
      </c>
      <c r="F6" s="10">
        <v>2</v>
      </c>
    </row>
    <row r="7" spans="2:6" ht="20.65" customHeight="1">
      <c r="B7" s="12" t="s">
        <v>94</v>
      </c>
      <c r="C7" s="21">
        <f>C8</f>
        <v>7554.15</v>
      </c>
      <c r="D7" s="13">
        <v>281361.28999999998</v>
      </c>
      <c r="E7" s="13">
        <v>0</v>
      </c>
      <c r="F7" s="10">
        <v>2</v>
      </c>
    </row>
    <row r="8" spans="2:6" ht="20.65" customHeight="1">
      <c r="B8" s="7" t="s">
        <v>95</v>
      </c>
      <c r="C8" s="21">
        <v>7554.15</v>
      </c>
      <c r="D8" s="13">
        <v>281361.28999999998</v>
      </c>
      <c r="E8" s="13">
        <v>0</v>
      </c>
      <c r="F8" s="10">
        <v>2</v>
      </c>
    </row>
    <row r="9" spans="2:6" ht="20.65" customHeight="1">
      <c r="B9" s="7" t="s">
        <v>96</v>
      </c>
      <c r="C9" s="13">
        <v>0</v>
      </c>
      <c r="D9" s="13">
        <v>0</v>
      </c>
      <c r="E9" s="13">
        <v>0</v>
      </c>
      <c r="F9" s="10">
        <v>2</v>
      </c>
    </row>
    <row r="10" spans="2:6" ht="20.65" customHeight="1">
      <c r="B10" s="7" t="s">
        <v>97</v>
      </c>
      <c r="C10" s="13">
        <v>0</v>
      </c>
      <c r="D10" s="13">
        <v>0</v>
      </c>
      <c r="E10" s="13">
        <v>0</v>
      </c>
      <c r="F10" s="10">
        <v>2</v>
      </c>
    </row>
    <row r="11" spans="2:6" ht="20.65" customHeight="1">
      <c r="B11" s="12" t="s">
        <v>98</v>
      </c>
      <c r="C11" s="21">
        <f>C3-C7</f>
        <v>-242.19999999999982</v>
      </c>
      <c r="D11" s="21">
        <f>D3-D7</f>
        <v>-1705.25</v>
      </c>
      <c r="E11" s="13">
        <v>0</v>
      </c>
      <c r="F11" s="10">
        <v>2</v>
      </c>
    </row>
    <row r="12" spans="2:6" ht="20.65" customHeight="1">
      <c r="B12" s="12" t="s">
        <v>99</v>
      </c>
      <c r="C12" s="21">
        <v>175531.03</v>
      </c>
      <c r="D12" s="13">
        <v>289926.83</v>
      </c>
      <c r="E12" s="13">
        <v>0</v>
      </c>
      <c r="F12" s="10">
        <v>2</v>
      </c>
    </row>
    <row r="13" spans="2:6" ht="20.65" customHeight="1">
      <c r="B13" s="12" t="s">
        <v>100</v>
      </c>
      <c r="C13" s="21">
        <v>115107.42</v>
      </c>
      <c r="D13" s="13">
        <v>144523.6</v>
      </c>
      <c r="E13" s="13">
        <v>0</v>
      </c>
      <c r="F13" s="10">
        <v>2</v>
      </c>
    </row>
    <row r="14" spans="2:6" ht="20.65" customHeight="1">
      <c r="B14" s="12" t="s">
        <v>101</v>
      </c>
      <c r="C14" s="21">
        <f>C12-C13</f>
        <v>60423.61</v>
      </c>
      <c r="D14" s="21">
        <f>D12-D13</f>
        <v>145403.23000000001</v>
      </c>
      <c r="E14" s="13">
        <v>0</v>
      </c>
      <c r="F14" s="10">
        <v>2</v>
      </c>
    </row>
    <row r="15" spans="2:6" ht="20.65" customHeight="1">
      <c r="B15" s="12" t="s">
        <v>102</v>
      </c>
      <c r="C15" s="21">
        <v>78955.399999999994</v>
      </c>
      <c r="D15" s="13">
        <v>131003.62</v>
      </c>
      <c r="E15" s="13">
        <v>0</v>
      </c>
      <c r="F15" s="10">
        <v>2</v>
      </c>
    </row>
    <row r="16" spans="2:6" ht="20.65" customHeight="1">
      <c r="B16" s="12" t="s">
        <v>103</v>
      </c>
      <c r="C16" s="21">
        <f>C11+C14-C15</f>
        <v>-18773.989999999991</v>
      </c>
      <c r="D16" s="13">
        <v>12694.36</v>
      </c>
      <c r="E16" s="13">
        <v>0</v>
      </c>
      <c r="F16" s="10">
        <v>2</v>
      </c>
    </row>
    <row r="17" spans="2:6" ht="20.65" customHeight="1">
      <c r="B17" s="12" t="s">
        <v>104</v>
      </c>
      <c r="C17" s="21">
        <v>3490.99</v>
      </c>
      <c r="D17" s="13">
        <v>2441.92</v>
      </c>
      <c r="E17" s="13">
        <v>0</v>
      </c>
      <c r="F17" s="10">
        <v>2</v>
      </c>
    </row>
    <row r="18" spans="2:6" ht="20.65" customHeight="1">
      <c r="B18" s="12" t="s">
        <v>105</v>
      </c>
      <c r="C18" s="21">
        <v>1.57</v>
      </c>
      <c r="D18" s="13">
        <v>3827.85</v>
      </c>
      <c r="E18" s="13">
        <v>0</v>
      </c>
      <c r="F18" s="10">
        <v>2</v>
      </c>
    </row>
    <row r="19" spans="2:6" ht="20.65" customHeight="1">
      <c r="B19" s="12" t="s">
        <v>106</v>
      </c>
      <c r="C19" s="21">
        <v>104.07</v>
      </c>
      <c r="D19" s="13">
        <v>0</v>
      </c>
      <c r="E19" s="13">
        <v>0</v>
      </c>
      <c r="F19" s="10">
        <v>2</v>
      </c>
    </row>
    <row r="20" spans="2:6" ht="20.65" customHeight="1">
      <c r="B20" s="12" t="s">
        <v>107</v>
      </c>
      <c r="C20" s="21">
        <v>1144.6600000000001</v>
      </c>
      <c r="D20" s="13">
        <v>329.62</v>
      </c>
      <c r="E20" s="13">
        <v>0</v>
      </c>
      <c r="F20" s="10">
        <v>2</v>
      </c>
    </row>
    <row r="21" spans="2:6" ht="20.65" customHeight="1">
      <c r="B21" s="12" t="s">
        <v>108</v>
      </c>
      <c r="C21" s="21">
        <f>C16+C17-C18+C19-C20</f>
        <v>-16325.159999999991</v>
      </c>
      <c r="D21" s="21">
        <f>D16+D17-D18+D19-D20</f>
        <v>10978.81</v>
      </c>
      <c r="E21" s="13">
        <v>0</v>
      </c>
      <c r="F21" s="10">
        <v>2</v>
      </c>
    </row>
    <row r="22" spans="2:6" ht="20.65" customHeight="1">
      <c r="B22" s="12" t="s">
        <v>109</v>
      </c>
      <c r="C22" s="13">
        <v>0</v>
      </c>
      <c r="D22" s="13">
        <v>64</v>
      </c>
      <c r="E22" s="13">
        <v>0</v>
      </c>
      <c r="F22" s="10">
        <v>2</v>
      </c>
    </row>
    <row r="23" spans="2:6" ht="20.65" customHeight="1">
      <c r="B23" s="12" t="s">
        <v>110</v>
      </c>
      <c r="C23" s="21">
        <f>C21</f>
        <v>-16325.159999999991</v>
      </c>
      <c r="D23" s="21">
        <f>D21-D22</f>
        <v>10914.81</v>
      </c>
      <c r="E23" s="13">
        <v>0</v>
      </c>
      <c r="F23" s="10">
        <v>2</v>
      </c>
    </row>
  </sheetData>
  <dataValidations count="1">
    <dataValidation type="custom" showDropDown="1" showInputMessage="1" showErrorMessage="1" error="Wprowadzona kwota jest niepoprawna." sqref="C3:F23" xr:uid="{00000000-0002-0000-0300-000000000000}">
      <formula1>ISNUMBER(C3)</formula1>
    </dataValidation>
  </dataValidations>
  <printOptions horizontalCentered="1"/>
  <pageMargins left="0.39374999999999999" right="0.39374999999999999" top="0.86597219999999997" bottom="0.86597219999999997" header="0.27569440000000001" footer="0.27569440000000001"/>
  <pageSetup paperSize="9" scale="75" fitToHeight="0" orientation="portrait"/>
  <headerFooter>
    <oddHeader>&amp;LFundacja Idea Rozwoju
05-140 Serock ul. Wierzbica 57B
NIP: 5361912328&amp;C&amp;A</oddHeader>
    <oddFooter>&amp;LDruk: Symfonia Finanse i Księgowość 2025&amp;RStrona &amp;P z &amp;N</oddFooter>
    <evenHeader>&amp;LFundacja Idea Rozwoju
05-140 Serock ul. Wierzbica 57B
NIP: 5361912328&amp;C&amp;A</evenHeader>
    <evenFooter>&amp;LDruk: Symfonia Finanse i Księgowość 2025&amp;RStrona &amp;P z &amp;N</evenFooter>
    <firstHeader>&amp;LFundacja Idea Rozwoju
05-140 Serock ul. Wierzbica 57B
NIP: 5361912328&amp;C&amp;A</firstHeader>
    <firstFooter>&amp;LDruk: Symfonia Finanse i Księgowość 2025&amp;RStrona &amp;P z &amp;N</first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1"/>
  <sheetViews>
    <sheetView tabSelected="1" workbookViewId="0">
      <selection activeCell="B31" sqref="B31"/>
    </sheetView>
  </sheetViews>
  <sheetFormatPr defaultRowHeight="15"/>
  <cols>
    <col min="2" max="2" width="56.85546875" style="1" customWidth="1"/>
    <col min="3" max="3" width="16.140625" style="1" customWidth="1"/>
    <col min="4" max="4" width="11.140625" style="1" customWidth="1"/>
    <col min="5" max="6" width="11" style="1" customWidth="1"/>
    <col min="7" max="7" width="11.140625" style="1" customWidth="1"/>
    <col min="8" max="8" width="11" style="1" customWidth="1"/>
    <col min="9" max="9" width="5.7109375" style="1" customWidth="1"/>
    <col min="13" max="13" width="9.28515625" bestFit="1" customWidth="1"/>
  </cols>
  <sheetData>
    <row r="2" spans="2:9" ht="20.65" customHeight="1">
      <c r="B2" s="22" t="s">
        <v>111</v>
      </c>
      <c r="C2" s="23"/>
      <c r="D2" s="23"/>
      <c r="E2" s="23"/>
      <c r="F2" s="23"/>
      <c r="G2" s="23"/>
      <c r="H2" s="23"/>
      <c r="I2" s="24"/>
    </row>
    <row r="3" spans="2:9" ht="20.65" customHeight="1">
      <c r="B3" s="15"/>
      <c r="C3" s="22" t="s">
        <v>112</v>
      </c>
      <c r="D3" s="23"/>
      <c r="E3" s="24"/>
      <c r="F3" s="22" t="s">
        <v>113</v>
      </c>
      <c r="G3" s="23"/>
      <c r="H3" s="23"/>
      <c r="I3" s="24"/>
    </row>
    <row r="4" spans="2:9" ht="50.65" customHeight="1">
      <c r="B4" s="11" t="s">
        <v>61</v>
      </c>
      <c r="C4" s="11" t="s">
        <v>114</v>
      </c>
      <c r="D4" s="11" t="s">
        <v>115</v>
      </c>
      <c r="E4" s="11" t="s">
        <v>116</v>
      </c>
      <c r="F4" s="11" t="s">
        <v>117</v>
      </c>
      <c r="G4" s="11" t="s">
        <v>118</v>
      </c>
      <c r="H4" s="11" t="s">
        <v>119</v>
      </c>
      <c r="I4" s="11" t="s">
        <v>65</v>
      </c>
    </row>
    <row r="5" spans="2:9" ht="20.65" customHeight="1">
      <c r="B5" s="14" t="s">
        <v>120</v>
      </c>
      <c r="C5" s="21">
        <v>-16325.16</v>
      </c>
      <c r="D5" s="5"/>
      <c r="E5" s="5"/>
      <c r="F5" s="13">
        <v>10978.81</v>
      </c>
      <c r="G5" s="5"/>
      <c r="H5" s="5"/>
      <c r="I5" s="3"/>
    </row>
    <row r="6" spans="2:9" ht="41.65" customHeight="1">
      <c r="B6" s="14" t="s">
        <v>121</v>
      </c>
      <c r="C6" s="13">
        <v>0</v>
      </c>
      <c r="D6" s="13">
        <v>0</v>
      </c>
      <c r="E6" s="13">
        <v>0</v>
      </c>
      <c r="F6" s="13">
        <v>178540.42</v>
      </c>
      <c r="G6" s="13">
        <v>0</v>
      </c>
      <c r="H6" s="13">
        <v>178540.42</v>
      </c>
      <c r="I6" s="10">
        <v>4</v>
      </c>
    </row>
    <row r="7" spans="2:9" ht="80.650000000000006" customHeight="1">
      <c r="B7" s="16" t="s">
        <v>122</v>
      </c>
      <c r="C7" s="13">
        <v>0</v>
      </c>
      <c r="D7" s="13">
        <v>0</v>
      </c>
      <c r="E7" s="13">
        <v>0</v>
      </c>
      <c r="F7" s="13">
        <v>178540.42</v>
      </c>
      <c r="G7" s="13">
        <v>0</v>
      </c>
      <c r="H7" s="13">
        <v>178540.42</v>
      </c>
      <c r="I7" s="10">
        <v>3</v>
      </c>
    </row>
    <row r="8" spans="2:9" ht="20.65" customHeight="1">
      <c r="B8" s="14" t="s">
        <v>123</v>
      </c>
      <c r="C8" s="13">
        <v>6917.92</v>
      </c>
      <c r="D8" s="13">
        <v>0</v>
      </c>
      <c r="E8" s="13">
        <v>6917.92</v>
      </c>
      <c r="F8" s="13">
        <v>108739.98</v>
      </c>
      <c r="G8" s="13">
        <v>0</v>
      </c>
      <c r="H8" s="13">
        <v>108739.98</v>
      </c>
      <c r="I8" s="10">
        <v>4</v>
      </c>
    </row>
    <row r="9" spans="2:9" ht="80.650000000000006" customHeight="1">
      <c r="B9" s="16" t="s">
        <v>124</v>
      </c>
      <c r="C9" s="13">
        <v>6917.92</v>
      </c>
      <c r="D9" s="13">
        <v>0</v>
      </c>
      <c r="E9" s="13">
        <v>6917.92</v>
      </c>
      <c r="F9" s="13">
        <v>108739.98</v>
      </c>
      <c r="G9" s="13">
        <v>0</v>
      </c>
      <c r="H9" s="13">
        <v>108739.98</v>
      </c>
      <c r="I9" s="10">
        <v>3</v>
      </c>
    </row>
    <row r="10" spans="2:9" ht="29.65" customHeight="1">
      <c r="B10" s="14" t="s">
        <v>125</v>
      </c>
      <c r="C10" s="13">
        <v>0</v>
      </c>
      <c r="D10" s="13">
        <v>0</v>
      </c>
      <c r="E10" s="13">
        <v>0</v>
      </c>
      <c r="F10" s="13">
        <v>0</v>
      </c>
      <c r="G10" s="13">
        <v>0</v>
      </c>
      <c r="H10" s="13">
        <v>0</v>
      </c>
      <c r="I10" s="10">
        <v>4</v>
      </c>
    </row>
    <row r="11" spans="2:9" ht="41.65" customHeight="1">
      <c r="B11" s="14" t="s">
        <v>126</v>
      </c>
      <c r="C11" s="21">
        <f>C12+C13+C14+C15+C16+C17+C18</f>
        <v>13573.349999999999</v>
      </c>
      <c r="D11" s="13">
        <v>0</v>
      </c>
      <c r="E11" s="21">
        <f>C11</f>
        <v>13573.349999999999</v>
      </c>
      <c r="F11" s="21">
        <f>F13+F14+F15+F16+F17+F18</f>
        <v>336321.68</v>
      </c>
      <c r="G11" s="13">
        <v>0</v>
      </c>
      <c r="H11" s="13">
        <v>336321.68</v>
      </c>
      <c r="I11" s="10">
        <v>4</v>
      </c>
    </row>
    <row r="12" spans="2:9" ht="80.650000000000006" customHeight="1">
      <c r="B12" s="16" t="s">
        <v>127</v>
      </c>
      <c r="C12" s="13">
        <v>523.29</v>
      </c>
      <c r="D12" s="13">
        <v>0</v>
      </c>
      <c r="E12" s="13">
        <v>523.29</v>
      </c>
      <c r="F12" s="13">
        <v>0</v>
      </c>
      <c r="G12" s="13">
        <v>0</v>
      </c>
      <c r="H12" s="13">
        <v>0</v>
      </c>
      <c r="I12" s="10">
        <v>3</v>
      </c>
    </row>
    <row r="13" spans="2:9" ht="80.650000000000006" customHeight="1">
      <c r="B13" s="16" t="s">
        <v>128</v>
      </c>
      <c r="C13" s="13">
        <v>0</v>
      </c>
      <c r="D13" s="13">
        <v>0</v>
      </c>
      <c r="E13" s="13">
        <v>0</v>
      </c>
      <c r="F13" s="13">
        <v>701</v>
      </c>
      <c r="G13" s="13">
        <v>0</v>
      </c>
      <c r="H13" s="13">
        <v>701</v>
      </c>
      <c r="I13" s="10">
        <v>3</v>
      </c>
    </row>
    <row r="14" spans="2:9" ht="80.650000000000006" customHeight="1">
      <c r="B14" s="16" t="s">
        <v>129</v>
      </c>
      <c r="C14" s="13">
        <v>1961.27</v>
      </c>
      <c r="D14" s="13">
        <v>0</v>
      </c>
      <c r="E14" s="13">
        <v>1961.27</v>
      </c>
      <c r="F14" s="13">
        <v>2510.58</v>
      </c>
      <c r="G14" s="13">
        <v>0</v>
      </c>
      <c r="H14" s="13">
        <v>2510.58</v>
      </c>
      <c r="I14" s="10">
        <v>3</v>
      </c>
    </row>
    <row r="15" spans="2:9" ht="80.650000000000006" customHeight="1">
      <c r="B15" s="16" t="s">
        <v>130</v>
      </c>
      <c r="C15" s="13">
        <v>0</v>
      </c>
      <c r="D15" s="13">
        <v>0</v>
      </c>
      <c r="E15" s="13">
        <v>0</v>
      </c>
      <c r="F15" s="13">
        <v>49743.31</v>
      </c>
      <c r="G15" s="13">
        <v>0</v>
      </c>
      <c r="H15" s="13">
        <v>49743.31</v>
      </c>
      <c r="I15" s="10">
        <v>3</v>
      </c>
    </row>
    <row r="16" spans="2:9" ht="80.650000000000006" customHeight="1">
      <c r="B16" s="16" t="s">
        <v>131</v>
      </c>
      <c r="C16" s="13">
        <v>6914.82</v>
      </c>
      <c r="D16" s="13">
        <v>0</v>
      </c>
      <c r="E16" s="13">
        <v>6914.82</v>
      </c>
      <c r="F16" s="13">
        <v>279656.40999999997</v>
      </c>
      <c r="G16" s="13">
        <v>0</v>
      </c>
      <c r="H16" s="13">
        <v>279656.40999999997</v>
      </c>
      <c r="I16" s="10">
        <v>3</v>
      </c>
    </row>
    <row r="17" spans="2:9" ht="80.650000000000006" customHeight="1">
      <c r="B17" s="16" t="s">
        <v>132</v>
      </c>
      <c r="C17" s="13">
        <v>3802.2</v>
      </c>
      <c r="D17" s="13">
        <v>0</v>
      </c>
      <c r="E17" s="13">
        <v>3802.2</v>
      </c>
      <c r="F17" s="13">
        <v>3349.87</v>
      </c>
      <c r="G17" s="13">
        <v>0</v>
      </c>
      <c r="H17" s="13">
        <v>3349.87</v>
      </c>
      <c r="I17" s="10">
        <v>3</v>
      </c>
    </row>
    <row r="18" spans="2:9" ht="80.650000000000006" customHeight="1">
      <c r="B18" s="16" t="s">
        <v>133</v>
      </c>
      <c r="C18" s="13">
        <v>371.77</v>
      </c>
      <c r="D18" s="13">
        <v>0</v>
      </c>
      <c r="E18" s="13">
        <v>371.77</v>
      </c>
      <c r="F18" s="13">
        <v>360.51</v>
      </c>
      <c r="G18" s="13">
        <v>0</v>
      </c>
      <c r="H18" s="13">
        <v>360.51</v>
      </c>
      <c r="I18" s="10">
        <v>3</v>
      </c>
    </row>
    <row r="19" spans="2:9" ht="29.65" customHeight="1">
      <c r="B19" s="14" t="s">
        <v>134</v>
      </c>
      <c r="C19" s="13">
        <v>0</v>
      </c>
      <c r="D19" s="13">
        <v>0</v>
      </c>
      <c r="E19" s="13">
        <v>0</v>
      </c>
      <c r="F19" s="13">
        <v>0</v>
      </c>
      <c r="G19" s="13">
        <v>0</v>
      </c>
      <c r="H19" s="13">
        <v>0</v>
      </c>
      <c r="I19" s="10">
        <v>4</v>
      </c>
    </row>
    <row r="20" spans="2:9" ht="29.65" customHeight="1">
      <c r="B20" s="14" t="s">
        <v>135</v>
      </c>
      <c r="C20" s="21">
        <f>C21+C22</f>
        <v>2871.09</v>
      </c>
      <c r="D20" s="13">
        <v>0</v>
      </c>
      <c r="E20" s="21">
        <f>E21+E22</f>
        <v>2871.09</v>
      </c>
      <c r="F20" s="13">
        <v>2274.42</v>
      </c>
      <c r="G20" s="13">
        <v>0</v>
      </c>
      <c r="H20" s="13">
        <v>2274.42</v>
      </c>
      <c r="I20" s="10">
        <v>4</v>
      </c>
    </row>
    <row r="21" spans="2:9" ht="80.650000000000006" customHeight="1">
      <c r="B21" s="16" t="s">
        <v>136</v>
      </c>
      <c r="C21" s="13">
        <v>360.51</v>
      </c>
      <c r="D21" s="13">
        <v>0</v>
      </c>
      <c r="E21" s="13">
        <v>360.51</v>
      </c>
      <c r="F21" s="13">
        <v>0</v>
      </c>
      <c r="G21" s="13">
        <v>0</v>
      </c>
      <c r="H21" s="13">
        <v>0</v>
      </c>
      <c r="I21" s="10">
        <v>3</v>
      </c>
    </row>
    <row r="22" spans="2:9" ht="80.650000000000006" customHeight="1">
      <c r="B22" s="16" t="s">
        <v>137</v>
      </c>
      <c r="C22" s="13">
        <v>2510.58</v>
      </c>
      <c r="D22" s="13">
        <v>0</v>
      </c>
      <c r="E22" s="13">
        <v>2510.58</v>
      </c>
      <c r="F22" s="13">
        <v>2274.42</v>
      </c>
      <c r="G22" s="13">
        <v>0</v>
      </c>
      <c r="H22" s="13">
        <v>2274.42</v>
      </c>
      <c r="I22" s="10">
        <v>3</v>
      </c>
    </row>
    <row r="23" spans="2:9" ht="20.65" customHeight="1">
      <c r="B23" s="14" t="s">
        <v>138</v>
      </c>
      <c r="C23" s="13">
        <v>0</v>
      </c>
      <c r="D23" s="13">
        <v>0</v>
      </c>
      <c r="E23" s="13">
        <v>0</v>
      </c>
      <c r="F23" s="13">
        <v>0</v>
      </c>
      <c r="G23" s="13">
        <v>0</v>
      </c>
      <c r="H23" s="13">
        <v>0</v>
      </c>
      <c r="I23" s="10">
        <v>2</v>
      </c>
    </row>
    <row r="24" spans="2:9" ht="20.65" customHeight="1">
      <c r="B24" s="14" t="s">
        <v>139</v>
      </c>
      <c r="C24" s="13">
        <v>0</v>
      </c>
      <c r="D24" s="13">
        <v>0</v>
      </c>
      <c r="E24" s="13">
        <v>0</v>
      </c>
      <c r="F24" s="13">
        <v>243204.01</v>
      </c>
      <c r="G24" s="13">
        <v>0</v>
      </c>
      <c r="H24" s="13">
        <v>243204.01</v>
      </c>
      <c r="I24" s="10">
        <v>4</v>
      </c>
    </row>
    <row r="25" spans="2:9" ht="80.650000000000006" customHeight="1">
      <c r="B25" s="16" t="s">
        <v>140</v>
      </c>
      <c r="C25" s="13">
        <v>0</v>
      </c>
      <c r="D25" s="13">
        <v>0</v>
      </c>
      <c r="E25" s="13">
        <v>0</v>
      </c>
      <c r="F25" s="13">
        <v>178540.42</v>
      </c>
      <c r="G25" s="13">
        <v>0</v>
      </c>
      <c r="H25" s="13">
        <v>178540.42</v>
      </c>
      <c r="I25" s="10">
        <v>3</v>
      </c>
    </row>
    <row r="26" spans="2:9" ht="80.650000000000006" customHeight="1">
      <c r="B26" s="16" t="s">
        <v>141</v>
      </c>
      <c r="C26" s="13">
        <v>0</v>
      </c>
      <c r="D26" s="13">
        <v>0</v>
      </c>
      <c r="E26" s="13">
        <v>0</v>
      </c>
      <c r="F26" s="13">
        <v>64663.59</v>
      </c>
      <c r="G26" s="13">
        <v>0</v>
      </c>
      <c r="H26" s="13">
        <v>64663.59</v>
      </c>
      <c r="I26" s="10">
        <v>3</v>
      </c>
    </row>
    <row r="27" spans="2:9" ht="20.65" customHeight="1">
      <c r="B27" s="14" t="s">
        <v>142</v>
      </c>
      <c r="C27" s="13">
        <v>0</v>
      </c>
      <c r="D27" s="5"/>
      <c r="E27" s="5"/>
      <c r="F27" s="13">
        <v>701</v>
      </c>
      <c r="G27" s="5"/>
      <c r="H27" s="5"/>
      <c r="I27" s="3"/>
    </row>
    <row r="28" spans="2:9" ht="20.65" customHeight="1">
      <c r="B28" s="14" t="s">
        <v>143</v>
      </c>
      <c r="C28" s="13">
        <v>0</v>
      </c>
      <c r="D28" s="5"/>
      <c r="E28" s="5"/>
      <c r="F28" s="13">
        <v>64</v>
      </c>
      <c r="G28" s="5"/>
      <c r="H28" s="5"/>
      <c r="I28" s="3"/>
    </row>
    <row r="29" spans="2:9" ht="20.65" customHeight="1"/>
    <row r="30" spans="2:9" ht="23.65" customHeight="1">
      <c r="B30" s="19" t="s">
        <v>144</v>
      </c>
      <c r="C30" s="19"/>
      <c r="D30" s="19"/>
      <c r="E30" s="19"/>
      <c r="F30" s="19"/>
      <c r="G30" s="19"/>
      <c r="H30" s="19"/>
      <c r="I30" s="19"/>
    </row>
    <row r="31" spans="2:9" ht="20.65" customHeight="1">
      <c r="B31" s="25" t="s">
        <v>145</v>
      </c>
      <c r="C31" s="17" t="s">
        <v>146</v>
      </c>
      <c r="D31" s="18"/>
      <c r="E31" s="18"/>
      <c r="F31" s="18"/>
      <c r="G31" s="18"/>
      <c r="H31" s="18"/>
      <c r="I31" s="18">
        <v>3</v>
      </c>
    </row>
  </sheetData>
  <mergeCells count="4">
    <mergeCell ref="B2:I2"/>
    <mergeCell ref="C3:E3"/>
    <mergeCell ref="F3:I3"/>
    <mergeCell ref="B30:I30"/>
  </mergeCells>
  <dataValidations count="2">
    <dataValidation type="custom" showDropDown="1" showInputMessage="1" showErrorMessage="1" error="Wprowadzona kwota jest niepoprawna." sqref="F5 D31:I31 C5 F27:F28 C27:C28 B25:I26 C23:I24 B21:I22 C19:I20 B12:I18 C10:I11 B9:I9 C8:I8 B7:I7 C6:I6" xr:uid="{00000000-0002-0000-0400-000000000000}">
      <formula1>ISNUMBER(B5)</formula1>
    </dataValidation>
    <dataValidation type="custom" showDropDown="1" showInputMessage="1" error="Wartość nie może pozostać pusta._x000d__x000a_Wymagana minimalna długość 1 znaków._x000d__x000a_Wymagana maksymalna długość 3500 znaków._x000d_" prompt="Wartość nie może pozostać pusta._x000d__x000a_Wymagana minimalna długość 1 znaków._x000d__x000a_Wymagana maksymalna długość 3500 znaków._x000d_" sqref="B31" xr:uid="{00000000-0002-0000-0400-0000A5000000}">
      <formula1>IF(LEN(B31)&gt;=1,0,1)+IF(LEN(B31)&lt;=3500,0,1)=0</formula1>
    </dataValidation>
  </dataValidations>
  <printOptions horizontalCentered="1"/>
  <pageMargins left="0.39374999999999999" right="0.39374999999999999" top="0.86597219999999997" bottom="0.86597219999999997" header="0.27569440000000001" footer="0.27569440000000001"/>
  <pageSetup paperSize="9" scale="75" fitToHeight="0" orientation="portrait"/>
  <headerFooter>
    <oddHeader>&amp;LFundacja Idea Rozwoju
05-140 Serock ul. Wierzbica 57B
NIP: 5361912328&amp;C&amp;A</oddHeader>
    <oddFooter>&amp;LDruk: Symfonia Finanse i Księgowość 2025&amp;RStrona &amp;P z &amp;N</oddFooter>
    <evenHeader>&amp;LFundacja Idea Rozwoju
05-140 Serock ul. Wierzbica 57B
NIP: 5361912328&amp;C&amp;A</evenHeader>
    <evenFooter>&amp;LDruk: Symfonia Finanse i Księgowość 2025&amp;RStrona &amp;P z &amp;N</evenFooter>
    <firstHeader>&amp;LFundacja Idea Rozwoju
05-140 Serock ul. Wierzbica 57B
NIP: 5361912328&amp;C&amp;A</firstHeader>
    <firstFooter>&amp;LDruk: Symfonia Finanse i Księgowość 2025&amp;RStrona &amp;P z &amp;N</firstFooter>
  </headerFooter>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83D2E461BB7F04C8A7C302AB9015E26" ma:contentTypeVersion="4" ma:contentTypeDescription="Utwórz nowy dokument." ma:contentTypeScope="" ma:versionID="1cc4be0fd3e74693cd2ff9d3c44c3138">
  <xsd:schema xmlns:xsd="http://www.w3.org/2001/XMLSchema" xmlns:xs="http://www.w3.org/2001/XMLSchema" xmlns:p="http://schemas.microsoft.com/office/2006/metadata/properties" xmlns:ns2="2e1a1b63-8fc1-4f1a-a6a5-7932b189c2ff" targetNamespace="http://schemas.microsoft.com/office/2006/metadata/properties" ma:root="true" ma:fieldsID="1cd865e93e055a6fa719329fe76d5e0a" ns2:_="">
    <xsd:import namespace="2e1a1b63-8fc1-4f1a-a6a5-7932b189c2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a1b63-8fc1-4f1a-a6a5-7932b189c2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2195B7-4837-4DA0-A343-ED3C9087FBFA}"/>
</file>

<file path=customXml/itemProps2.xml><?xml version="1.0" encoding="utf-8"?>
<ds:datastoreItem xmlns:ds="http://schemas.openxmlformats.org/officeDocument/2006/customXml" ds:itemID="{803AED6E-B9CD-4783-8C0E-27C557DFE910}"/>
</file>

<file path=customXml/itemProps3.xml><?xml version="1.0" encoding="utf-8"?>
<ds:datastoreItem xmlns:ds="http://schemas.openxmlformats.org/officeDocument/2006/customXml" ds:itemID="{F935F285-5AEC-404C-9F16-99E5C9FB0F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K101\Biuro</dc:creator>
  <cp:keywords/>
  <dc:description/>
  <cp:lastModifiedBy>Katarzyna Bienias</cp:lastModifiedBy>
  <cp:revision/>
  <dcterms:created xsi:type="dcterms:W3CDTF">2025-01-27T07:38:32Z</dcterms:created>
  <dcterms:modified xsi:type="dcterms:W3CDTF">2025-12-15T11:40:09Z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0x010100483D2E461BB7F04C8A7C302AB9015E26</vt:lpwstr>
  </property>
</Properties>
</file>